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rcin_filipek\Desktop\"/>
    </mc:Choice>
  </mc:AlternateContent>
  <xr:revisionPtr revIDLastSave="0" documentId="13_ncr:1_{17315E52-EB60-45B0-9394-26F987C001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jestr_wyborcow_2019_kw_1_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/>
  <c r="A8" i="1"/>
  <c r="A54" i="1" l="1"/>
  <c r="A52" i="1"/>
  <c r="A51" i="1"/>
  <c r="A50" i="1"/>
  <c r="A49" i="1"/>
  <c r="A48" i="1"/>
  <c r="A46" i="1"/>
  <c r="A45" i="1"/>
  <c r="A44" i="1"/>
  <c r="A43" i="1"/>
  <c r="A42" i="1"/>
  <c r="A41" i="1"/>
  <c r="A40" i="1"/>
  <c r="A39" i="1"/>
  <c r="A37" i="1"/>
  <c r="A36" i="1"/>
  <c r="A35" i="1"/>
  <c r="A34" i="1"/>
  <c r="A33" i="1"/>
  <c r="A32" i="1"/>
  <c r="A31" i="1"/>
  <c r="A30" i="1"/>
  <c r="A29" i="1"/>
  <c r="A28" i="1"/>
  <c r="A26" i="1"/>
  <c r="A25" i="1"/>
  <c r="A24" i="1"/>
  <c r="A23" i="1"/>
  <c r="A22" i="1"/>
  <c r="A21" i="1"/>
  <c r="A20" i="1"/>
  <c r="A19" i="1"/>
  <c r="A18" i="1"/>
  <c r="A17" i="1"/>
  <c r="A15" i="1"/>
  <c r="A14" i="1"/>
  <c r="A13" i="1"/>
  <c r="A12" i="1"/>
  <c r="A11" i="1"/>
  <c r="A10" i="1"/>
</calcChain>
</file>

<file path=xl/sharedStrings.xml><?xml version="1.0" encoding="utf-8"?>
<sst xmlns="http://schemas.openxmlformats.org/spreadsheetml/2006/main" count="107" uniqueCount="71">
  <si>
    <t>Kod TERYT</t>
  </si>
  <si>
    <t>Gmina</t>
  </si>
  <si>
    <t>Powiat</t>
  </si>
  <si>
    <t>Liczba mieszkańców</t>
  </si>
  <si>
    <t>Liczba wyborców ogółem</t>
  </si>
  <si>
    <t>Powiat bieszczadzki</t>
  </si>
  <si>
    <t>gm. Czarna</t>
  </si>
  <si>
    <t>bieszczadzki</t>
  </si>
  <si>
    <t>Krosno</t>
  </si>
  <si>
    <t>gm. Lutowiska</t>
  </si>
  <si>
    <t>gm. Ustrzyki Dolne</t>
  </si>
  <si>
    <t>Powiat brzozowski</t>
  </si>
  <si>
    <t>gm. Brzozów</t>
  </si>
  <si>
    <t>brzozowski</t>
  </si>
  <si>
    <t>gm. Domaradz</t>
  </si>
  <si>
    <t>gm. Dydnia</t>
  </si>
  <si>
    <t>gm. Haczów</t>
  </si>
  <si>
    <t>gm. Jasienica Rosielna</t>
  </si>
  <si>
    <t>gm. Nozdrzec</t>
  </si>
  <si>
    <t>Powiat jasielski</t>
  </si>
  <si>
    <t>m. Jasło</t>
  </si>
  <si>
    <t>jasielski</t>
  </si>
  <si>
    <t>gm. Brzyska</t>
  </si>
  <si>
    <t>gm. Dębowiec</t>
  </si>
  <si>
    <t>gm. Jasło</t>
  </si>
  <si>
    <t>gm. Kołaczyce</t>
  </si>
  <si>
    <t>gm. Krempna</t>
  </si>
  <si>
    <t>gm. Nowy Żmigród</t>
  </si>
  <si>
    <t>gm. Osiek Jasielski</t>
  </si>
  <si>
    <t>gm. Skołyszyn</t>
  </si>
  <si>
    <t>gm. Tarnowiec</t>
  </si>
  <si>
    <t>Powiat krośnieński</t>
  </si>
  <si>
    <t>gm. Chorkówka</t>
  </si>
  <si>
    <t>krośnieński</t>
  </si>
  <si>
    <t>gm. Dukla</t>
  </si>
  <si>
    <t>gm. Iwonicz-Zdrój</t>
  </si>
  <si>
    <t>gm. Jedlicze</t>
  </si>
  <si>
    <t>gm. Korczyna</t>
  </si>
  <si>
    <t>gm. Krościenko Wyżne</t>
  </si>
  <si>
    <t>gm. Miejsce Piastowe</t>
  </si>
  <si>
    <t>gm. Rymanów</t>
  </si>
  <si>
    <t>gm. Wojaszówka</t>
  </si>
  <si>
    <t>gm. Jaśliska</t>
  </si>
  <si>
    <t>Powiat sanocki</t>
  </si>
  <si>
    <t>m. Sanok</t>
  </si>
  <si>
    <t>sanocki</t>
  </si>
  <si>
    <t>gm. Besko</t>
  </si>
  <si>
    <t>gm. Bukowsko</t>
  </si>
  <si>
    <t>gm. Komańcza</t>
  </si>
  <si>
    <t>gm. Sanok</t>
  </si>
  <si>
    <t>gm. Tyrawa Wołoska</t>
  </si>
  <si>
    <t>gm. Zagórz</t>
  </si>
  <si>
    <t>gm. Zarszyn</t>
  </si>
  <si>
    <t>Powiat leski</t>
  </si>
  <si>
    <t>gm. Baligród</t>
  </si>
  <si>
    <t>leski</t>
  </si>
  <si>
    <t>gm. Cisna</t>
  </si>
  <si>
    <t>gm. Lesko</t>
  </si>
  <si>
    <t>gm. Olszanica</t>
  </si>
  <si>
    <t>gm. Solina</t>
  </si>
  <si>
    <t>Miasto na prawach powiatu</t>
  </si>
  <si>
    <t>m. Krosno</t>
  </si>
  <si>
    <t>Suma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</si>
  <si>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</si>
  <si>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</si>
  <si>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</si>
  <si>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</si>
  <si>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</si>
  <si>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pozbawinych prawa wybierania posiadających obywatelstwo UK</t>
  </si>
  <si>
    <t>Liczba wyborców ujętych w stałym obwodzie w CRW z urzędu na podstawie adresu stałego zameldowania</t>
  </si>
  <si>
    <t>Krajowe Biuro Wyborcze - Delegatura w Krośnie - stan rejestru wyborców na 31 grudnia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</si>
</sst>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8">
    <xf numFmtId="0" fontId="0" fillId="0" borderId="0" xfId="0"/>
    <xf numFmtId="0" fontId="16" fillId="0" borderId="0" xfId="0" applyFont="1"/>
    <xf numFmtId="0" fontId="0" fillId="0" borderId="0" xfId="0" applyFont="1"/>
    <xf numFmtId="0" fontId="19" fillId="0" borderId="10" xfId="42" applyFont="1" applyBorder="1" applyAlignment="1">
      <alignment horizontal="center" vertical="center" wrapText="1"/>
    </xf>
    <xf numFmtId="0" fontId="19" fillId="0" borderId="11" xfId="42" applyFont="1" applyBorder="1" applyAlignment="1">
      <alignment horizontal="center" vertical="center" wrapText="1"/>
    </xf>
    <xf numFmtId="0" fontId="19" fillId="0" borderId="11" xfId="42" applyFont="1" applyFill="1" applyBorder="1" applyAlignment="1">
      <alignment horizontal="center" vertical="center" wrapText="1"/>
    </xf>
    <xf numFmtId="0" fontId="19" fillId="0" borderId="12" xfId="42" applyFont="1" applyFill="1" applyBorder="1" applyAlignment="1">
      <alignment horizontal="center" vertical="center" wrapText="1"/>
    </xf>
    <xf numFmtId="0" fontId="19" fillId="0" borderId="13" xfId="42" applyFont="1" applyFill="1" applyBorder="1" applyAlignment="1">
      <alignment horizontal="center" vertical="center" wrapText="1"/>
    </xf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5"/>
  <sheetViews>
    <sheetView tabSelected="1" topLeftCell="A30" workbookViewId="0">
      <selection activeCell="F49" sqref="F49"/>
    </sheetView>
  </sheetViews>
  <sheetFormatPr defaultRowHeight="15" x14ac:dyDescent="0.25"/>
  <cols>
    <col min="2" max="2" width="23.7109375" customWidth="1"/>
    <col min="3" max="3" width="13.85546875" customWidth="1"/>
    <col min="4" max="4" width="11.42578125" customWidth="1"/>
    <col min="5" max="5" width="11" customWidth="1"/>
    <col min="6" max="6" width="19.140625" customWidth="1"/>
    <col min="7" max="7" width="15.42578125" customWidth="1"/>
    <col min="8" max="8" width="15.140625" customWidth="1"/>
    <col min="9" max="9" width="15.28515625" customWidth="1"/>
    <col min="10" max="10" width="13.140625" customWidth="1"/>
    <col min="11" max="11" width="17.7109375" customWidth="1"/>
    <col min="12" max="12" width="20" customWidth="1"/>
  </cols>
  <sheetData>
    <row r="2" spans="1:12" s="1" customFormat="1" x14ac:dyDescent="0.25">
      <c r="A2" s="1" t="s">
        <v>70</v>
      </c>
    </row>
    <row r="3" spans="1:12" ht="15.75" thickBot="1" x14ac:dyDescent="0.3"/>
    <row r="4" spans="1:12" ht="72.75" thickBot="1" x14ac:dyDescent="0.3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69</v>
      </c>
      <c r="G4" s="5" t="s">
        <v>63</v>
      </c>
      <c r="H4" s="5" t="s">
        <v>64</v>
      </c>
      <c r="I4" s="5" t="s">
        <v>65</v>
      </c>
      <c r="J4" s="5" t="s">
        <v>66</v>
      </c>
      <c r="K4" s="6" t="s">
        <v>67</v>
      </c>
      <c r="L4" s="7" t="s">
        <v>68</v>
      </c>
    </row>
    <row r="5" spans="1:12" s="1" customFormat="1" x14ac:dyDescent="0.25">
      <c r="A5" s="1" t="s">
        <v>5</v>
      </c>
      <c r="D5" s="1">
        <v>20455</v>
      </c>
      <c r="E5" s="1">
        <v>17054</v>
      </c>
      <c r="F5" s="1">
        <v>16693</v>
      </c>
      <c r="G5" s="1">
        <v>361</v>
      </c>
      <c r="H5" s="1">
        <v>3</v>
      </c>
      <c r="I5" s="1">
        <v>0</v>
      </c>
      <c r="J5" s="1">
        <v>99</v>
      </c>
      <c r="K5" s="1">
        <v>0</v>
      </c>
      <c r="L5" s="1">
        <v>0</v>
      </c>
    </row>
    <row r="6" spans="1:12" x14ac:dyDescent="0.25">
      <c r="A6" t="str">
        <f>"180103"</f>
        <v>180103</v>
      </c>
      <c r="B6" t="s">
        <v>6</v>
      </c>
      <c r="C6" t="s">
        <v>7</v>
      </c>
      <c r="D6">
        <v>2311</v>
      </c>
      <c r="E6">
        <v>1900</v>
      </c>
      <c r="F6">
        <v>1840</v>
      </c>
      <c r="G6">
        <v>60</v>
      </c>
      <c r="H6">
        <v>0</v>
      </c>
      <c r="I6">
        <v>0</v>
      </c>
      <c r="J6">
        <v>7</v>
      </c>
      <c r="K6">
        <v>0</v>
      </c>
      <c r="L6">
        <v>0</v>
      </c>
    </row>
    <row r="7" spans="1:12" x14ac:dyDescent="0.25">
      <c r="A7" t="str">
        <f>"180105"</f>
        <v>180105</v>
      </c>
      <c r="B7" t="s">
        <v>9</v>
      </c>
      <c r="C7" t="s">
        <v>7</v>
      </c>
      <c r="D7">
        <v>1970</v>
      </c>
      <c r="E7">
        <v>1700</v>
      </c>
      <c r="F7">
        <v>1637</v>
      </c>
      <c r="G7">
        <v>63</v>
      </c>
      <c r="H7">
        <v>1</v>
      </c>
      <c r="I7">
        <v>0</v>
      </c>
      <c r="J7">
        <v>2</v>
      </c>
      <c r="K7">
        <v>0</v>
      </c>
      <c r="L7">
        <v>0</v>
      </c>
    </row>
    <row r="8" spans="1:12" x14ac:dyDescent="0.25">
      <c r="A8" t="str">
        <f>"180108"</f>
        <v>180108</v>
      </c>
      <c r="B8" t="s">
        <v>10</v>
      </c>
      <c r="C8" t="s">
        <v>7</v>
      </c>
      <c r="D8">
        <v>16174</v>
      </c>
      <c r="E8">
        <v>13454</v>
      </c>
      <c r="F8">
        <v>13216</v>
      </c>
      <c r="G8">
        <v>238</v>
      </c>
      <c r="H8">
        <v>2</v>
      </c>
      <c r="I8">
        <v>0</v>
      </c>
      <c r="J8">
        <v>90</v>
      </c>
      <c r="K8">
        <v>0</v>
      </c>
      <c r="L8">
        <v>0</v>
      </c>
    </row>
    <row r="9" spans="1:12" s="1" customFormat="1" x14ac:dyDescent="0.25">
      <c r="A9" s="1" t="s">
        <v>11</v>
      </c>
      <c r="D9" s="1">
        <v>63280</v>
      </c>
      <c r="E9" s="1">
        <v>51287</v>
      </c>
      <c r="F9" s="1">
        <v>50899</v>
      </c>
      <c r="G9" s="1">
        <v>388</v>
      </c>
      <c r="H9" s="1">
        <v>1</v>
      </c>
      <c r="I9" s="1">
        <v>0</v>
      </c>
      <c r="J9" s="1">
        <v>230</v>
      </c>
      <c r="K9" s="1">
        <v>0</v>
      </c>
      <c r="L9" s="1">
        <v>0</v>
      </c>
    </row>
    <row r="10" spans="1:12" x14ac:dyDescent="0.25">
      <c r="A10" t="str">
        <f>"180201"</f>
        <v>180201</v>
      </c>
      <c r="B10" t="s">
        <v>12</v>
      </c>
      <c r="C10" t="s">
        <v>13</v>
      </c>
      <c r="D10">
        <v>25766</v>
      </c>
      <c r="E10">
        <v>20873</v>
      </c>
      <c r="F10">
        <v>20707</v>
      </c>
      <c r="G10">
        <v>166</v>
      </c>
      <c r="H10">
        <v>0</v>
      </c>
      <c r="I10">
        <v>0</v>
      </c>
      <c r="J10">
        <v>115</v>
      </c>
      <c r="K10">
        <v>0</v>
      </c>
      <c r="L10">
        <v>0</v>
      </c>
    </row>
    <row r="11" spans="1:12" x14ac:dyDescent="0.25">
      <c r="A11" t="str">
        <f>"180202"</f>
        <v>180202</v>
      </c>
      <c r="B11" t="s">
        <v>14</v>
      </c>
      <c r="C11" t="s">
        <v>13</v>
      </c>
      <c r="D11">
        <v>5898</v>
      </c>
      <c r="E11">
        <v>4715</v>
      </c>
      <c r="F11">
        <v>4682</v>
      </c>
      <c r="G11">
        <v>33</v>
      </c>
      <c r="H11">
        <v>1</v>
      </c>
      <c r="I11">
        <v>0</v>
      </c>
      <c r="J11">
        <v>17</v>
      </c>
      <c r="K11">
        <v>0</v>
      </c>
      <c r="L11">
        <v>0</v>
      </c>
    </row>
    <row r="12" spans="1:12" x14ac:dyDescent="0.25">
      <c r="A12" t="str">
        <f>"180203"</f>
        <v>180203</v>
      </c>
      <c r="B12" t="s">
        <v>15</v>
      </c>
      <c r="C12" t="s">
        <v>13</v>
      </c>
      <c r="D12">
        <v>7593</v>
      </c>
      <c r="E12">
        <v>6257</v>
      </c>
      <c r="F12">
        <v>6211</v>
      </c>
      <c r="G12">
        <v>46</v>
      </c>
      <c r="H12">
        <v>0</v>
      </c>
      <c r="I12">
        <v>0</v>
      </c>
      <c r="J12">
        <v>27</v>
      </c>
      <c r="K12">
        <v>0</v>
      </c>
      <c r="L12">
        <v>0</v>
      </c>
    </row>
    <row r="13" spans="1:12" x14ac:dyDescent="0.25">
      <c r="A13" t="str">
        <f>"180204"</f>
        <v>180204</v>
      </c>
      <c r="B13" t="s">
        <v>16</v>
      </c>
      <c r="C13" t="s">
        <v>13</v>
      </c>
      <c r="D13">
        <v>8897</v>
      </c>
      <c r="E13">
        <v>7176</v>
      </c>
      <c r="F13">
        <v>7139</v>
      </c>
      <c r="G13">
        <v>37</v>
      </c>
      <c r="H13">
        <v>0</v>
      </c>
      <c r="I13">
        <v>0</v>
      </c>
      <c r="J13">
        <v>25</v>
      </c>
      <c r="K13">
        <v>0</v>
      </c>
      <c r="L13">
        <v>0</v>
      </c>
    </row>
    <row r="14" spans="1:12" x14ac:dyDescent="0.25">
      <c r="A14" t="str">
        <f>"180205"</f>
        <v>180205</v>
      </c>
      <c r="B14" t="s">
        <v>17</v>
      </c>
      <c r="C14" t="s">
        <v>13</v>
      </c>
      <c r="D14">
        <v>7589</v>
      </c>
      <c r="E14">
        <v>6046</v>
      </c>
      <c r="F14">
        <v>5985</v>
      </c>
      <c r="G14">
        <v>61</v>
      </c>
      <c r="H14">
        <v>0</v>
      </c>
      <c r="I14">
        <v>0</v>
      </c>
      <c r="J14">
        <v>19</v>
      </c>
      <c r="K14">
        <v>0</v>
      </c>
      <c r="L14">
        <v>0</v>
      </c>
    </row>
    <row r="15" spans="1:12" x14ac:dyDescent="0.25">
      <c r="A15" t="str">
        <f>"180206"</f>
        <v>180206</v>
      </c>
      <c r="B15" t="s">
        <v>18</v>
      </c>
      <c r="C15" t="s">
        <v>13</v>
      </c>
      <c r="D15">
        <v>7537</v>
      </c>
      <c r="E15">
        <v>6220</v>
      </c>
      <c r="F15">
        <v>6175</v>
      </c>
      <c r="G15">
        <v>45</v>
      </c>
      <c r="H15">
        <v>0</v>
      </c>
      <c r="I15">
        <v>0</v>
      </c>
      <c r="J15">
        <v>27</v>
      </c>
      <c r="K15">
        <v>0</v>
      </c>
      <c r="L15">
        <v>0</v>
      </c>
    </row>
    <row r="16" spans="1:12" s="1" customFormat="1" x14ac:dyDescent="0.25">
      <c r="A16" s="1" t="s">
        <v>19</v>
      </c>
      <c r="D16" s="1">
        <v>107770</v>
      </c>
      <c r="E16" s="1">
        <v>89387</v>
      </c>
      <c r="F16" s="1">
        <v>88783</v>
      </c>
      <c r="G16" s="1">
        <v>604</v>
      </c>
      <c r="H16" s="1">
        <v>5</v>
      </c>
      <c r="I16" s="1">
        <v>0</v>
      </c>
      <c r="J16" s="1">
        <v>332</v>
      </c>
      <c r="K16" s="1">
        <v>0</v>
      </c>
      <c r="L16" s="1">
        <v>0</v>
      </c>
    </row>
    <row r="17" spans="1:12" x14ac:dyDescent="0.25">
      <c r="A17" t="str">
        <f>"180501"</f>
        <v>180501</v>
      </c>
      <c r="B17" t="s">
        <v>20</v>
      </c>
      <c r="C17" t="s">
        <v>21</v>
      </c>
      <c r="D17">
        <v>31455</v>
      </c>
      <c r="E17">
        <v>26925</v>
      </c>
      <c r="F17">
        <v>26674</v>
      </c>
      <c r="G17">
        <v>251</v>
      </c>
      <c r="H17">
        <v>1</v>
      </c>
      <c r="I17">
        <v>0</v>
      </c>
      <c r="J17">
        <v>93</v>
      </c>
      <c r="K17">
        <v>0</v>
      </c>
      <c r="L17">
        <v>0</v>
      </c>
    </row>
    <row r="18" spans="1:12" x14ac:dyDescent="0.25">
      <c r="A18" t="str">
        <f>"180502"</f>
        <v>180502</v>
      </c>
      <c r="B18" t="s">
        <v>22</v>
      </c>
      <c r="C18" t="s">
        <v>21</v>
      </c>
      <c r="D18">
        <v>6395</v>
      </c>
      <c r="E18">
        <v>5176</v>
      </c>
      <c r="F18">
        <v>5150</v>
      </c>
      <c r="G18">
        <v>26</v>
      </c>
      <c r="H18">
        <v>0</v>
      </c>
      <c r="I18">
        <v>0</v>
      </c>
      <c r="J18">
        <v>4</v>
      </c>
      <c r="K18">
        <v>0</v>
      </c>
      <c r="L18">
        <v>0</v>
      </c>
    </row>
    <row r="19" spans="1:12" x14ac:dyDescent="0.25">
      <c r="A19" t="str">
        <f>"180503"</f>
        <v>180503</v>
      </c>
      <c r="B19" t="s">
        <v>23</v>
      </c>
      <c r="C19" t="s">
        <v>21</v>
      </c>
      <c r="D19">
        <v>8789</v>
      </c>
      <c r="E19">
        <v>7023</v>
      </c>
      <c r="F19">
        <v>6980</v>
      </c>
      <c r="G19">
        <v>43</v>
      </c>
      <c r="H19">
        <v>0</v>
      </c>
      <c r="I19">
        <v>0</v>
      </c>
      <c r="J19">
        <v>112</v>
      </c>
      <c r="K19">
        <v>0</v>
      </c>
      <c r="L19">
        <v>0</v>
      </c>
    </row>
    <row r="20" spans="1:12" x14ac:dyDescent="0.25">
      <c r="A20" t="str">
        <f>"180504"</f>
        <v>180504</v>
      </c>
      <c r="B20" t="s">
        <v>24</v>
      </c>
      <c r="C20" t="s">
        <v>21</v>
      </c>
      <c r="D20">
        <v>15894</v>
      </c>
      <c r="E20">
        <v>13019</v>
      </c>
      <c r="F20">
        <v>12979</v>
      </c>
      <c r="G20">
        <v>40</v>
      </c>
      <c r="H20">
        <v>0</v>
      </c>
      <c r="I20">
        <v>0</v>
      </c>
      <c r="J20">
        <v>24</v>
      </c>
      <c r="K20">
        <v>0</v>
      </c>
      <c r="L20">
        <v>0</v>
      </c>
    </row>
    <row r="21" spans="1:12" x14ac:dyDescent="0.25">
      <c r="A21" t="str">
        <f>"180505"</f>
        <v>180505</v>
      </c>
      <c r="B21" t="s">
        <v>25</v>
      </c>
      <c r="C21" t="s">
        <v>21</v>
      </c>
      <c r="D21">
        <v>8639</v>
      </c>
      <c r="E21">
        <v>7121</v>
      </c>
      <c r="F21">
        <v>7079</v>
      </c>
      <c r="G21">
        <v>42</v>
      </c>
      <c r="H21">
        <v>0</v>
      </c>
      <c r="I21">
        <v>0</v>
      </c>
      <c r="J21">
        <v>18</v>
      </c>
      <c r="K21">
        <v>0</v>
      </c>
      <c r="L21">
        <v>0</v>
      </c>
    </row>
    <row r="22" spans="1:12" x14ac:dyDescent="0.25">
      <c r="A22" t="str">
        <f>"180506"</f>
        <v>180506</v>
      </c>
      <c r="B22" t="s">
        <v>26</v>
      </c>
      <c r="C22" t="s">
        <v>21</v>
      </c>
      <c r="D22">
        <v>1732</v>
      </c>
      <c r="E22">
        <v>1444</v>
      </c>
      <c r="F22">
        <v>1424</v>
      </c>
      <c r="G22">
        <v>20</v>
      </c>
      <c r="H22">
        <v>3</v>
      </c>
      <c r="I22">
        <v>0</v>
      </c>
      <c r="J22">
        <v>4</v>
      </c>
      <c r="K22">
        <v>0</v>
      </c>
      <c r="L22">
        <v>0</v>
      </c>
    </row>
    <row r="23" spans="1:12" x14ac:dyDescent="0.25">
      <c r="A23" t="str">
        <f>"180507"</f>
        <v>180507</v>
      </c>
      <c r="B23" t="s">
        <v>27</v>
      </c>
      <c r="C23" t="s">
        <v>21</v>
      </c>
      <c r="D23">
        <v>8629</v>
      </c>
      <c r="E23">
        <v>7151</v>
      </c>
      <c r="F23">
        <v>7093</v>
      </c>
      <c r="G23">
        <v>58</v>
      </c>
      <c r="H23">
        <v>0</v>
      </c>
      <c r="I23">
        <v>0</v>
      </c>
      <c r="J23">
        <v>18</v>
      </c>
      <c r="K23">
        <v>0</v>
      </c>
      <c r="L23">
        <v>0</v>
      </c>
    </row>
    <row r="24" spans="1:12" x14ac:dyDescent="0.25">
      <c r="A24" t="str">
        <f>"180508"</f>
        <v>180508</v>
      </c>
      <c r="B24" t="s">
        <v>28</v>
      </c>
      <c r="C24" t="s">
        <v>21</v>
      </c>
      <c r="D24">
        <v>5289</v>
      </c>
      <c r="E24">
        <v>4277</v>
      </c>
      <c r="F24">
        <v>4232</v>
      </c>
      <c r="G24">
        <v>45</v>
      </c>
      <c r="H24">
        <v>1</v>
      </c>
      <c r="I24">
        <v>0</v>
      </c>
      <c r="J24">
        <v>13</v>
      </c>
      <c r="K24">
        <v>0</v>
      </c>
      <c r="L24">
        <v>0</v>
      </c>
    </row>
    <row r="25" spans="1:12" x14ac:dyDescent="0.25">
      <c r="A25" t="str">
        <f>"180509"</f>
        <v>180509</v>
      </c>
      <c r="B25" t="s">
        <v>29</v>
      </c>
      <c r="C25" t="s">
        <v>21</v>
      </c>
      <c r="D25">
        <v>11986</v>
      </c>
      <c r="E25">
        <v>9900</v>
      </c>
      <c r="F25">
        <v>9882</v>
      </c>
      <c r="G25">
        <v>18</v>
      </c>
      <c r="H25">
        <v>0</v>
      </c>
      <c r="I25">
        <v>0</v>
      </c>
      <c r="J25">
        <v>32</v>
      </c>
      <c r="K25">
        <v>0</v>
      </c>
      <c r="L25">
        <v>0</v>
      </c>
    </row>
    <row r="26" spans="1:12" x14ac:dyDescent="0.25">
      <c r="A26" t="str">
        <f>"180511"</f>
        <v>180511</v>
      </c>
      <c r="B26" t="s">
        <v>30</v>
      </c>
      <c r="C26" t="s">
        <v>21</v>
      </c>
      <c r="D26">
        <v>8962</v>
      </c>
      <c r="E26">
        <v>7351</v>
      </c>
      <c r="F26">
        <v>7290</v>
      </c>
      <c r="G26">
        <v>61</v>
      </c>
      <c r="H26">
        <v>0</v>
      </c>
      <c r="I26">
        <v>0</v>
      </c>
      <c r="J26">
        <v>14</v>
      </c>
      <c r="K26">
        <v>0</v>
      </c>
      <c r="L26">
        <v>0</v>
      </c>
    </row>
    <row r="27" spans="1:12" s="1" customFormat="1" x14ac:dyDescent="0.25">
      <c r="A27" s="1" t="s">
        <v>31</v>
      </c>
      <c r="D27" s="1">
        <v>108275</v>
      </c>
      <c r="E27" s="1">
        <v>88206</v>
      </c>
      <c r="F27" s="1">
        <v>87651</v>
      </c>
      <c r="G27" s="1">
        <v>555</v>
      </c>
      <c r="H27" s="1">
        <v>2</v>
      </c>
      <c r="I27" s="1">
        <v>0</v>
      </c>
      <c r="J27" s="1">
        <v>390</v>
      </c>
      <c r="K27" s="1">
        <v>0</v>
      </c>
      <c r="L27" s="1">
        <v>0</v>
      </c>
    </row>
    <row r="28" spans="1:12" x14ac:dyDescent="0.25">
      <c r="A28" t="str">
        <f>"180701"</f>
        <v>180701</v>
      </c>
      <c r="B28" t="s">
        <v>32</v>
      </c>
      <c r="C28" t="s">
        <v>33</v>
      </c>
      <c r="D28">
        <v>13326</v>
      </c>
      <c r="E28">
        <v>10845</v>
      </c>
      <c r="F28">
        <v>10797</v>
      </c>
      <c r="G28">
        <v>48</v>
      </c>
      <c r="H28">
        <v>1</v>
      </c>
      <c r="I28">
        <v>0</v>
      </c>
      <c r="J28">
        <v>28</v>
      </c>
      <c r="K28">
        <v>0</v>
      </c>
      <c r="L28">
        <v>0</v>
      </c>
    </row>
    <row r="29" spans="1:12" x14ac:dyDescent="0.25">
      <c r="A29" t="str">
        <f>"180702"</f>
        <v>180702</v>
      </c>
      <c r="B29" t="s">
        <v>34</v>
      </c>
      <c r="C29" t="s">
        <v>33</v>
      </c>
      <c r="D29">
        <v>13745</v>
      </c>
      <c r="E29">
        <v>11264</v>
      </c>
      <c r="F29">
        <v>11183</v>
      </c>
      <c r="G29">
        <v>81</v>
      </c>
      <c r="H29">
        <v>0</v>
      </c>
      <c r="I29">
        <v>0</v>
      </c>
      <c r="J29">
        <v>43</v>
      </c>
      <c r="K29">
        <v>0</v>
      </c>
      <c r="L29">
        <v>0</v>
      </c>
    </row>
    <row r="30" spans="1:12" x14ac:dyDescent="0.25">
      <c r="A30" t="str">
        <f>"180703"</f>
        <v>180703</v>
      </c>
      <c r="B30" t="s">
        <v>35</v>
      </c>
      <c r="C30" t="s">
        <v>33</v>
      </c>
      <c r="D30">
        <v>10225</v>
      </c>
      <c r="E30">
        <v>8242</v>
      </c>
      <c r="F30">
        <v>8174</v>
      </c>
      <c r="G30">
        <v>68</v>
      </c>
      <c r="H30">
        <v>1</v>
      </c>
      <c r="I30">
        <v>0</v>
      </c>
      <c r="J30">
        <v>144</v>
      </c>
      <c r="K30">
        <v>0</v>
      </c>
      <c r="L30">
        <v>0</v>
      </c>
    </row>
    <row r="31" spans="1:12" x14ac:dyDescent="0.25">
      <c r="A31" t="str">
        <f>"180704"</f>
        <v>180704</v>
      </c>
      <c r="B31" t="s">
        <v>36</v>
      </c>
      <c r="C31" t="s">
        <v>33</v>
      </c>
      <c r="D31">
        <v>14741</v>
      </c>
      <c r="E31">
        <v>12095</v>
      </c>
      <c r="F31">
        <v>12032</v>
      </c>
      <c r="G31">
        <v>63</v>
      </c>
      <c r="H31">
        <v>0</v>
      </c>
      <c r="I31">
        <v>0</v>
      </c>
      <c r="J31">
        <v>31</v>
      </c>
      <c r="K31">
        <v>0</v>
      </c>
      <c r="L31">
        <v>0</v>
      </c>
    </row>
    <row r="32" spans="1:12" x14ac:dyDescent="0.25">
      <c r="A32" t="str">
        <f>"180705"</f>
        <v>180705</v>
      </c>
      <c r="B32" t="s">
        <v>37</v>
      </c>
      <c r="C32" t="s">
        <v>33</v>
      </c>
      <c r="D32">
        <v>11037</v>
      </c>
      <c r="E32">
        <v>8931</v>
      </c>
      <c r="F32">
        <v>8849</v>
      </c>
      <c r="G32">
        <v>82</v>
      </c>
      <c r="H32">
        <v>0</v>
      </c>
      <c r="I32">
        <v>0</v>
      </c>
      <c r="J32">
        <v>26</v>
      </c>
      <c r="K32">
        <v>0</v>
      </c>
      <c r="L32">
        <v>0</v>
      </c>
    </row>
    <row r="33" spans="1:12" x14ac:dyDescent="0.25">
      <c r="A33" t="str">
        <f>"180706"</f>
        <v>180706</v>
      </c>
      <c r="B33" t="s">
        <v>38</v>
      </c>
      <c r="C33" t="s">
        <v>33</v>
      </c>
      <c r="D33">
        <v>5383</v>
      </c>
      <c r="E33">
        <v>4398</v>
      </c>
      <c r="F33">
        <v>4380</v>
      </c>
      <c r="G33">
        <v>18</v>
      </c>
      <c r="H33">
        <v>0</v>
      </c>
      <c r="I33">
        <v>0</v>
      </c>
      <c r="J33">
        <v>15</v>
      </c>
      <c r="K33">
        <v>0</v>
      </c>
      <c r="L33">
        <v>0</v>
      </c>
    </row>
    <row r="34" spans="1:12" x14ac:dyDescent="0.25">
      <c r="A34" t="str">
        <f>"180707"</f>
        <v>180707</v>
      </c>
      <c r="B34" t="s">
        <v>39</v>
      </c>
      <c r="C34" t="s">
        <v>33</v>
      </c>
      <c r="D34">
        <v>13362</v>
      </c>
      <c r="E34">
        <v>10988</v>
      </c>
      <c r="F34">
        <v>10886</v>
      </c>
      <c r="G34">
        <v>102</v>
      </c>
      <c r="H34">
        <v>0</v>
      </c>
      <c r="I34">
        <v>0</v>
      </c>
      <c r="J34">
        <v>34</v>
      </c>
      <c r="K34">
        <v>0</v>
      </c>
      <c r="L34">
        <v>0</v>
      </c>
    </row>
    <row r="35" spans="1:12" x14ac:dyDescent="0.25">
      <c r="A35" t="str">
        <f>"180708"</f>
        <v>180708</v>
      </c>
      <c r="B35" t="s">
        <v>40</v>
      </c>
      <c r="C35" t="s">
        <v>33</v>
      </c>
      <c r="D35">
        <v>15198</v>
      </c>
      <c r="E35">
        <v>12324</v>
      </c>
      <c r="F35">
        <v>12273</v>
      </c>
      <c r="G35">
        <v>51</v>
      </c>
      <c r="H35">
        <v>0</v>
      </c>
      <c r="I35">
        <v>0</v>
      </c>
      <c r="J35">
        <v>37</v>
      </c>
      <c r="K35">
        <v>0</v>
      </c>
      <c r="L35">
        <v>0</v>
      </c>
    </row>
    <row r="36" spans="1:12" x14ac:dyDescent="0.25">
      <c r="A36" t="str">
        <f>"180709"</f>
        <v>180709</v>
      </c>
      <c r="B36" t="s">
        <v>41</v>
      </c>
      <c r="C36" t="s">
        <v>33</v>
      </c>
      <c r="D36">
        <v>9229</v>
      </c>
      <c r="E36">
        <v>7463</v>
      </c>
      <c r="F36">
        <v>7432</v>
      </c>
      <c r="G36">
        <v>31</v>
      </c>
      <c r="H36">
        <v>0</v>
      </c>
      <c r="I36">
        <v>0</v>
      </c>
      <c r="J36">
        <v>22</v>
      </c>
      <c r="K36">
        <v>0</v>
      </c>
      <c r="L36">
        <v>0</v>
      </c>
    </row>
    <row r="37" spans="1:12" x14ac:dyDescent="0.25">
      <c r="A37" t="str">
        <f>"180710"</f>
        <v>180710</v>
      </c>
      <c r="B37" t="s">
        <v>42</v>
      </c>
      <c r="C37" t="s">
        <v>33</v>
      </c>
      <c r="D37">
        <v>2029</v>
      </c>
      <c r="E37">
        <v>1656</v>
      </c>
      <c r="F37">
        <v>1645</v>
      </c>
      <c r="G37">
        <v>11</v>
      </c>
      <c r="H37">
        <v>0</v>
      </c>
      <c r="I37">
        <v>0</v>
      </c>
      <c r="J37">
        <v>10</v>
      </c>
      <c r="K37">
        <v>0</v>
      </c>
      <c r="L37">
        <v>0</v>
      </c>
    </row>
    <row r="38" spans="1:12" s="1" customFormat="1" x14ac:dyDescent="0.25">
      <c r="A38" s="1" t="s">
        <v>43</v>
      </c>
      <c r="D38" s="1">
        <v>87981</v>
      </c>
      <c r="E38" s="1">
        <v>73058</v>
      </c>
      <c r="F38" s="1">
        <v>72514</v>
      </c>
      <c r="G38" s="1">
        <v>544</v>
      </c>
      <c r="H38" s="1">
        <v>2</v>
      </c>
      <c r="I38" s="1">
        <v>0</v>
      </c>
      <c r="J38" s="1">
        <v>266</v>
      </c>
      <c r="K38" s="1">
        <v>0</v>
      </c>
      <c r="L38" s="1">
        <v>0</v>
      </c>
    </row>
    <row r="39" spans="1:12" x14ac:dyDescent="0.25">
      <c r="A39" t="str">
        <f>"181701"</f>
        <v>181701</v>
      </c>
      <c r="B39" t="s">
        <v>44</v>
      </c>
      <c r="C39" t="s">
        <v>45</v>
      </c>
      <c r="D39">
        <v>32873</v>
      </c>
      <c r="E39">
        <v>28101</v>
      </c>
      <c r="F39">
        <v>27817</v>
      </c>
      <c r="G39">
        <v>284</v>
      </c>
      <c r="H39">
        <v>1</v>
      </c>
      <c r="I39">
        <v>0</v>
      </c>
      <c r="J39">
        <v>115</v>
      </c>
      <c r="K39">
        <v>0</v>
      </c>
      <c r="L39">
        <v>0</v>
      </c>
    </row>
    <row r="40" spans="1:12" x14ac:dyDescent="0.25">
      <c r="A40" t="str">
        <f>"181702"</f>
        <v>181702</v>
      </c>
      <c r="B40" t="s">
        <v>46</v>
      </c>
      <c r="C40" t="s">
        <v>45</v>
      </c>
      <c r="D40">
        <v>4389</v>
      </c>
      <c r="E40">
        <v>3514</v>
      </c>
      <c r="F40">
        <v>3505</v>
      </c>
      <c r="G40">
        <v>9</v>
      </c>
      <c r="H40">
        <v>0</v>
      </c>
      <c r="I40">
        <v>0</v>
      </c>
      <c r="J40">
        <v>10</v>
      </c>
      <c r="K40">
        <v>0</v>
      </c>
      <c r="L40">
        <v>0</v>
      </c>
    </row>
    <row r="41" spans="1:12" x14ac:dyDescent="0.25">
      <c r="A41" t="str">
        <f>"181703"</f>
        <v>181703</v>
      </c>
      <c r="B41" t="s">
        <v>47</v>
      </c>
      <c r="C41" t="s">
        <v>45</v>
      </c>
      <c r="D41">
        <v>5334</v>
      </c>
      <c r="E41">
        <v>4242</v>
      </c>
      <c r="F41">
        <v>4224</v>
      </c>
      <c r="G41">
        <v>18</v>
      </c>
      <c r="H41">
        <v>0</v>
      </c>
      <c r="I41">
        <v>0</v>
      </c>
      <c r="J41">
        <v>19</v>
      </c>
      <c r="K41">
        <v>0</v>
      </c>
      <c r="L41">
        <v>0</v>
      </c>
    </row>
    <row r="42" spans="1:12" x14ac:dyDescent="0.25">
      <c r="A42" t="str">
        <f>"181704"</f>
        <v>181704</v>
      </c>
      <c r="B42" t="s">
        <v>48</v>
      </c>
      <c r="C42" t="s">
        <v>45</v>
      </c>
      <c r="D42">
        <v>4119</v>
      </c>
      <c r="E42">
        <v>3570</v>
      </c>
      <c r="F42">
        <v>3543</v>
      </c>
      <c r="G42">
        <v>27</v>
      </c>
      <c r="H42">
        <v>0</v>
      </c>
      <c r="I42">
        <v>0</v>
      </c>
      <c r="J42">
        <v>6</v>
      </c>
      <c r="K42">
        <v>0</v>
      </c>
      <c r="L42">
        <v>0</v>
      </c>
    </row>
    <row r="43" spans="1:12" x14ac:dyDescent="0.25">
      <c r="A43" t="str">
        <f>"181705"</f>
        <v>181705</v>
      </c>
      <c r="B43" t="s">
        <v>49</v>
      </c>
      <c r="C43" t="s">
        <v>45</v>
      </c>
      <c r="D43">
        <v>17809</v>
      </c>
      <c r="E43">
        <v>14472</v>
      </c>
      <c r="F43">
        <v>14417</v>
      </c>
      <c r="G43">
        <v>55</v>
      </c>
      <c r="H43">
        <v>0</v>
      </c>
      <c r="I43">
        <v>0</v>
      </c>
      <c r="J43">
        <v>51</v>
      </c>
      <c r="K43">
        <v>0</v>
      </c>
      <c r="L43">
        <v>0</v>
      </c>
    </row>
    <row r="44" spans="1:12" x14ac:dyDescent="0.25">
      <c r="A44" t="str">
        <f>"181706"</f>
        <v>181706</v>
      </c>
      <c r="B44" t="s">
        <v>50</v>
      </c>
      <c r="C44" t="s">
        <v>45</v>
      </c>
      <c r="D44">
        <v>1961</v>
      </c>
      <c r="E44">
        <v>1575</v>
      </c>
      <c r="F44">
        <v>1551</v>
      </c>
      <c r="G44">
        <v>24</v>
      </c>
      <c r="H44">
        <v>0</v>
      </c>
      <c r="I44">
        <v>0</v>
      </c>
      <c r="J44">
        <v>6</v>
      </c>
      <c r="K44">
        <v>0</v>
      </c>
      <c r="L44">
        <v>0</v>
      </c>
    </row>
    <row r="45" spans="1:12" x14ac:dyDescent="0.25">
      <c r="A45" t="str">
        <f>"181707"</f>
        <v>181707</v>
      </c>
      <c r="B45" t="s">
        <v>51</v>
      </c>
      <c r="C45" t="s">
        <v>45</v>
      </c>
      <c r="D45">
        <v>12585</v>
      </c>
      <c r="E45">
        <v>10355</v>
      </c>
      <c r="F45">
        <v>10279</v>
      </c>
      <c r="G45">
        <v>76</v>
      </c>
      <c r="H45">
        <v>1</v>
      </c>
      <c r="I45">
        <v>0</v>
      </c>
      <c r="J45">
        <v>34</v>
      </c>
      <c r="K45">
        <v>0</v>
      </c>
      <c r="L45">
        <v>0</v>
      </c>
    </row>
    <row r="46" spans="1:12" x14ac:dyDescent="0.25">
      <c r="A46" t="str">
        <f>"181708"</f>
        <v>181708</v>
      </c>
      <c r="B46" t="s">
        <v>52</v>
      </c>
      <c r="C46" t="s">
        <v>45</v>
      </c>
      <c r="D46">
        <v>8911</v>
      </c>
      <c r="E46">
        <v>7229</v>
      </c>
      <c r="F46">
        <v>7178</v>
      </c>
      <c r="G46">
        <v>51</v>
      </c>
      <c r="H46">
        <v>0</v>
      </c>
      <c r="I46">
        <v>0</v>
      </c>
      <c r="J46">
        <v>25</v>
      </c>
      <c r="K46">
        <v>0</v>
      </c>
      <c r="L46">
        <v>0</v>
      </c>
    </row>
    <row r="47" spans="1:12" s="1" customFormat="1" x14ac:dyDescent="0.25">
      <c r="A47" s="1" t="s">
        <v>53</v>
      </c>
      <c r="D47" s="1">
        <v>25403</v>
      </c>
      <c r="E47" s="1">
        <v>21181</v>
      </c>
      <c r="F47" s="1">
        <v>20828</v>
      </c>
      <c r="G47" s="1">
        <v>353</v>
      </c>
      <c r="H47" s="1">
        <v>2</v>
      </c>
      <c r="I47" s="1">
        <v>1</v>
      </c>
      <c r="J47" s="1">
        <v>80</v>
      </c>
      <c r="K47" s="1">
        <v>0</v>
      </c>
      <c r="L47" s="1">
        <v>0</v>
      </c>
    </row>
    <row r="48" spans="1:12" x14ac:dyDescent="0.25">
      <c r="A48" t="str">
        <f>"182101"</f>
        <v>182101</v>
      </c>
      <c r="B48" t="s">
        <v>54</v>
      </c>
      <c r="C48" t="s">
        <v>55</v>
      </c>
      <c r="D48">
        <v>3085</v>
      </c>
      <c r="E48">
        <v>2553</v>
      </c>
      <c r="F48">
        <v>2531</v>
      </c>
      <c r="G48">
        <v>22</v>
      </c>
      <c r="H48">
        <v>2</v>
      </c>
      <c r="I48">
        <v>0</v>
      </c>
      <c r="J48">
        <v>9</v>
      </c>
      <c r="K48">
        <v>0</v>
      </c>
      <c r="L48">
        <v>0</v>
      </c>
    </row>
    <row r="49" spans="1:12" x14ac:dyDescent="0.25">
      <c r="A49" t="str">
        <f>"182102"</f>
        <v>182102</v>
      </c>
      <c r="B49" t="s">
        <v>56</v>
      </c>
      <c r="C49" t="s">
        <v>55</v>
      </c>
      <c r="D49">
        <v>1738</v>
      </c>
      <c r="E49">
        <v>1478</v>
      </c>
      <c r="F49">
        <v>1379</v>
      </c>
      <c r="G49">
        <v>99</v>
      </c>
      <c r="H49">
        <v>0</v>
      </c>
      <c r="I49">
        <v>0</v>
      </c>
      <c r="J49">
        <v>3</v>
      </c>
      <c r="K49">
        <v>0</v>
      </c>
      <c r="L49">
        <v>0</v>
      </c>
    </row>
    <row r="50" spans="1:12" x14ac:dyDescent="0.25">
      <c r="A50" t="str">
        <f>"182103"</f>
        <v>182103</v>
      </c>
      <c r="B50" t="s">
        <v>57</v>
      </c>
      <c r="C50" t="s">
        <v>55</v>
      </c>
      <c r="D50">
        <v>10591</v>
      </c>
      <c r="E50">
        <v>8869</v>
      </c>
      <c r="F50">
        <v>8778</v>
      </c>
      <c r="G50">
        <v>91</v>
      </c>
      <c r="H50">
        <v>0</v>
      </c>
      <c r="I50">
        <v>0</v>
      </c>
      <c r="J50">
        <v>41</v>
      </c>
      <c r="K50">
        <v>0</v>
      </c>
      <c r="L50">
        <v>0</v>
      </c>
    </row>
    <row r="51" spans="1:12" x14ac:dyDescent="0.25">
      <c r="A51" t="str">
        <f>"182104"</f>
        <v>182104</v>
      </c>
      <c r="B51" t="s">
        <v>58</v>
      </c>
      <c r="C51" t="s">
        <v>55</v>
      </c>
      <c r="D51">
        <v>4721</v>
      </c>
      <c r="E51">
        <v>3889</v>
      </c>
      <c r="F51">
        <v>3841</v>
      </c>
      <c r="G51">
        <v>48</v>
      </c>
      <c r="H51">
        <v>0</v>
      </c>
      <c r="I51">
        <v>1</v>
      </c>
      <c r="J51">
        <v>12</v>
      </c>
      <c r="K51">
        <v>0</v>
      </c>
      <c r="L51">
        <v>0</v>
      </c>
    </row>
    <row r="52" spans="1:12" x14ac:dyDescent="0.25">
      <c r="A52" t="str">
        <f>"182105"</f>
        <v>182105</v>
      </c>
      <c r="B52" t="s">
        <v>59</v>
      </c>
      <c r="C52" t="s">
        <v>55</v>
      </c>
      <c r="D52">
        <v>5268</v>
      </c>
      <c r="E52">
        <v>4392</v>
      </c>
      <c r="F52">
        <v>4299</v>
      </c>
      <c r="G52">
        <v>93</v>
      </c>
      <c r="H52">
        <v>0</v>
      </c>
      <c r="I52">
        <v>0</v>
      </c>
      <c r="J52">
        <v>15</v>
      </c>
      <c r="K52">
        <v>0</v>
      </c>
      <c r="L52">
        <v>0</v>
      </c>
    </row>
    <row r="53" spans="1:12" s="1" customFormat="1" x14ac:dyDescent="0.25">
      <c r="A53" s="1" t="s">
        <v>60</v>
      </c>
      <c r="D53"/>
      <c r="E53"/>
      <c r="F53"/>
      <c r="G53"/>
      <c r="H53"/>
      <c r="I53"/>
      <c r="J53"/>
      <c r="K53"/>
      <c r="L53"/>
    </row>
    <row r="54" spans="1:12" s="2" customFormat="1" x14ac:dyDescent="0.25">
      <c r="A54" t="str">
        <f>"186101"</f>
        <v>186101</v>
      </c>
      <c r="B54" t="s">
        <v>61</v>
      </c>
      <c r="C54" t="s">
        <v>8</v>
      </c>
      <c r="D54">
        <v>41917</v>
      </c>
      <c r="E54">
        <v>35162</v>
      </c>
      <c r="F54">
        <v>34988</v>
      </c>
      <c r="G54">
        <v>174</v>
      </c>
      <c r="H54">
        <v>1</v>
      </c>
      <c r="I54">
        <v>0</v>
      </c>
      <c r="J54">
        <v>133</v>
      </c>
      <c r="K54">
        <v>0</v>
      </c>
      <c r="L54">
        <v>0</v>
      </c>
    </row>
    <row r="55" spans="1:12" s="1" customFormat="1" x14ac:dyDescent="0.25">
      <c r="A55" s="1" t="s">
        <v>62</v>
      </c>
      <c r="D55" s="1">
        <v>455081</v>
      </c>
      <c r="E55" s="1">
        <v>375335</v>
      </c>
      <c r="F55" s="1">
        <v>372356</v>
      </c>
      <c r="G55" s="1">
        <v>2979</v>
      </c>
      <c r="H55" s="1">
        <v>16</v>
      </c>
      <c r="I55" s="1">
        <v>1</v>
      </c>
      <c r="J55" s="1">
        <v>1530</v>
      </c>
      <c r="K55" s="1">
        <v>0</v>
      </c>
      <c r="L55" s="1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rejestr_wyborcow_2019_kw_1_2019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Filipek</dc:creator>
  <cp:lastModifiedBy>Marcin Filipek</cp:lastModifiedBy>
  <dcterms:created xsi:type="dcterms:W3CDTF">2019-04-15T09:52:44Z</dcterms:created>
  <dcterms:modified xsi:type="dcterms:W3CDTF">2026-01-15T10:40:15Z</dcterms:modified>
</cp:coreProperties>
</file>