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rcin_filipek\Desktop\"/>
    </mc:Choice>
  </mc:AlternateContent>
  <xr:revisionPtr revIDLastSave="0" documentId="13_ncr:1_{9243A647-4631-4A12-A7C2-66353378A33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rejestr_wyborcow_2019_kw_1_2019" sheetId="1" r:id="rId1"/>
  </sheets>
  <calcPr calcId="191029"/>
</workbook>
</file>

<file path=xl/calcChain.xml><?xml version="1.0" encoding="utf-8"?>
<calcChain xmlns="http://schemas.openxmlformats.org/spreadsheetml/2006/main">
  <c r="A6" i="1" l="1"/>
  <c r="A7" i="1"/>
  <c r="A8" i="1"/>
  <c r="A54" i="1" l="1"/>
  <c r="A52" i="1"/>
  <c r="A51" i="1"/>
  <c r="A50" i="1"/>
  <c r="A49" i="1"/>
  <c r="A48" i="1"/>
  <c r="A46" i="1"/>
  <c r="A45" i="1"/>
  <c r="A44" i="1"/>
  <c r="A43" i="1"/>
  <c r="A42" i="1"/>
  <c r="A41" i="1"/>
  <c r="A40" i="1"/>
  <c r="A39" i="1"/>
  <c r="A37" i="1"/>
  <c r="A36" i="1"/>
  <c r="A35" i="1"/>
  <c r="A34" i="1"/>
  <c r="A33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<sst xmlns="http://schemas.openxmlformats.org/spreadsheetml/2006/main" count="107" uniqueCount="71">
  <si>
    <t>Kod TERYT</t>
  </si>
  <si>
    <t>Gmina</t>
  </si>
  <si>
    <t>Powiat</t>
  </si>
  <si>
    <t>Liczba mieszkańców</t>
  </si>
  <si>
    <t>Liczba wyborców ogółem</t>
  </si>
  <si>
    <t>Powiat bieszczadzki</t>
  </si>
  <si>
    <t>gm. Czarna</t>
  </si>
  <si>
    <t>bieszczadzki</t>
  </si>
  <si>
    <t>Krosno</t>
  </si>
  <si>
    <t>gm. Lutowiska</t>
  </si>
  <si>
    <t>gm. Ustrzyki Dolne</t>
  </si>
  <si>
    <t>Powiat brzozowski</t>
  </si>
  <si>
    <t>gm. Brzozów</t>
  </si>
  <si>
    <t>brzozowski</t>
  </si>
  <si>
    <t>gm. Domaradz</t>
  </si>
  <si>
    <t>gm. Dydnia</t>
  </si>
  <si>
    <t>gm. Haczów</t>
  </si>
  <si>
    <t>gm. Jasienica Rosielna</t>
  </si>
  <si>
    <t>gm. Nozdrzec</t>
  </si>
  <si>
    <t>Powiat jasielski</t>
  </si>
  <si>
    <t>m. Jasło</t>
  </si>
  <si>
    <t>jasielski</t>
  </si>
  <si>
    <t>gm. Brzyska</t>
  </si>
  <si>
    <t>gm. Dębowiec</t>
  </si>
  <si>
    <t>gm. Jasło</t>
  </si>
  <si>
    <t>gm. Kołaczyce</t>
  </si>
  <si>
    <t>gm. Krempna</t>
  </si>
  <si>
    <t>gm. Nowy Żmigród</t>
  </si>
  <si>
    <t>gm. Osiek Jasielski</t>
  </si>
  <si>
    <t>gm. Skołyszyn</t>
  </si>
  <si>
    <t>gm. Tarnowiec</t>
  </si>
  <si>
    <t>Powiat krośnieński</t>
  </si>
  <si>
    <t>gm. Chorkówka</t>
  </si>
  <si>
    <t>krośnieński</t>
  </si>
  <si>
    <t>gm. Dukla</t>
  </si>
  <si>
    <t>gm. Iwonicz-Zdrój</t>
  </si>
  <si>
    <t>gm. Jedlicze</t>
  </si>
  <si>
    <t>gm. Korczyna</t>
  </si>
  <si>
    <t>gm. Krościenko Wyżne</t>
  </si>
  <si>
    <t>gm. Miejsce Piastowe</t>
  </si>
  <si>
    <t>gm. Rymanów</t>
  </si>
  <si>
    <t>gm. Wojaszówka</t>
  </si>
  <si>
    <t>gm. Jaśliska</t>
  </si>
  <si>
    <t>Powiat sanocki</t>
  </si>
  <si>
    <t>m. Sanok</t>
  </si>
  <si>
    <t>sanocki</t>
  </si>
  <si>
    <t>gm. Besko</t>
  </si>
  <si>
    <t>gm. Bukowsko</t>
  </si>
  <si>
    <t>gm. Komańcza</t>
  </si>
  <si>
    <t>gm. Sanok</t>
  </si>
  <si>
    <t>gm. Tyrawa Wołoska</t>
  </si>
  <si>
    <t>gm. Zagórz</t>
  </si>
  <si>
    <t>gm. Zarszyn</t>
  </si>
  <si>
    <t>Powiat leski</t>
  </si>
  <si>
    <t>gm. Baligród</t>
  </si>
  <si>
    <t>leski</t>
  </si>
  <si>
    <t>gm. Cisna</t>
  </si>
  <si>
    <t>gm. Lesko</t>
  </si>
  <si>
    <t>gm. Olszanica</t>
  </si>
  <si>
    <t>gm. Solina</t>
  </si>
  <si>
    <t>Miasto na prawach powiatu</t>
  </si>
  <si>
    <t>m. Krosno</t>
  </si>
  <si>
    <t>Suma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</si>
  <si>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</si>
  <si>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</si>
  <si>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</si>
  <si>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</si>
  <si>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</si>
  <si>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pozbawinych prawa wybierania posiadających obywatelstwo UK</t>
  </si>
  <si>
    <t>Liczba wyborców ujętych w stałym obwodzie w CRW z urzędu na podstawie adresu stałego zameldowania</t>
  </si>
  <si>
    <t>Krajowe Biuro Wyborcze - Delegatura w Krośnie - stan rejestru wyborców na 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</si>
</sst>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0" fontId="16" fillId="0" borderId="0" xfId="0" applyFont="1"/>
    <xf numFmtId="0" fontId="0" fillId="0" borderId="0" xfId="0" applyFont="1"/>
    <xf numFmtId="0" fontId="19" fillId="0" borderId="10" xfId="42" applyFont="1" applyBorder="1" applyAlignment="1">
      <alignment horizontal="center" vertical="center" wrapText="1"/>
    </xf>
    <xf numFmtId="0" fontId="19" fillId="0" borderId="11" xfId="42" applyFont="1" applyBorder="1" applyAlignment="1">
      <alignment horizontal="center" vertical="center" wrapText="1"/>
    </xf>
    <xf numFmtId="0" fontId="19" fillId="0" borderId="11" xfId="42" applyFont="1" applyFill="1" applyBorder="1" applyAlignment="1">
      <alignment horizontal="center" vertical="center" wrapText="1"/>
    </xf>
    <xf numFmtId="0" fontId="19" fillId="0" borderId="12" xfId="42" applyFont="1" applyFill="1" applyBorder="1" applyAlignment="1">
      <alignment horizontal="center" vertical="center" wrapText="1"/>
    </xf>
    <xf numFmtId="0" fontId="19" fillId="0" borderId="13" xfId="42" applyFont="1" applyFill="1" applyBorder="1" applyAlignment="1">
      <alignment horizontal="center" vertical="center" wrapText="1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5"/>
  <sheetViews>
    <sheetView tabSelected="1" topLeftCell="A28" workbookViewId="0">
      <selection activeCell="D5" sqref="D5:L5"/>
    </sheetView>
  </sheetViews>
  <sheetFormatPr defaultRowHeight="15" x14ac:dyDescent="0.25"/>
  <cols>
    <col min="2" max="2" width="23.7109375" customWidth="1"/>
    <col min="3" max="3" width="13.85546875" customWidth="1"/>
    <col min="4" max="4" width="11.42578125" customWidth="1"/>
    <col min="5" max="5" width="11" customWidth="1"/>
    <col min="6" max="6" width="19.140625" customWidth="1"/>
    <col min="7" max="7" width="15.42578125" customWidth="1"/>
    <col min="8" max="8" width="15.140625" customWidth="1"/>
    <col min="9" max="9" width="15.28515625" customWidth="1"/>
    <col min="10" max="10" width="13.140625" customWidth="1"/>
    <col min="11" max="11" width="17.7109375" customWidth="1"/>
    <col min="12" max="12" width="20" customWidth="1"/>
  </cols>
  <sheetData>
    <row r="2" spans="1:12" s="1" customFormat="1" x14ac:dyDescent="0.25">
      <c r="A2" s="1" t="s">
        <v>70</v>
      </c>
    </row>
    <row r="3" spans="1:12" ht="15.75" thickBot="1" x14ac:dyDescent="0.3"/>
    <row r="4" spans="1:12" ht="72.7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69</v>
      </c>
      <c r="G4" s="5" t="s">
        <v>63</v>
      </c>
      <c r="H4" s="5" t="s">
        <v>64</v>
      </c>
      <c r="I4" s="5" t="s">
        <v>65</v>
      </c>
      <c r="J4" s="5" t="s">
        <v>66</v>
      </c>
      <c r="K4" s="6" t="s">
        <v>67</v>
      </c>
      <c r="L4" s="7" t="s">
        <v>68</v>
      </c>
    </row>
    <row r="5" spans="1:12" s="1" customFormat="1" x14ac:dyDescent="0.25">
      <c r="A5" s="1" t="s">
        <v>5</v>
      </c>
      <c r="D5" s="1">
        <v>20733</v>
      </c>
      <c r="E5" s="1">
        <v>17187</v>
      </c>
      <c r="F5" s="1">
        <v>16821</v>
      </c>
      <c r="G5" s="1">
        <v>365</v>
      </c>
      <c r="H5" s="1">
        <v>3</v>
      </c>
      <c r="I5" s="1">
        <v>0</v>
      </c>
      <c r="J5" s="1">
        <v>95</v>
      </c>
      <c r="K5" s="1">
        <v>0</v>
      </c>
      <c r="L5" s="1">
        <v>0</v>
      </c>
    </row>
    <row r="6" spans="1:12" x14ac:dyDescent="0.25">
      <c r="A6" t="str">
        <f>"180103"</f>
        <v>180103</v>
      </c>
      <c r="B6" t="s">
        <v>6</v>
      </c>
      <c r="C6" t="s">
        <v>7</v>
      </c>
      <c r="D6">
        <v>2351</v>
      </c>
      <c r="E6">
        <v>1918</v>
      </c>
      <c r="F6">
        <v>1855</v>
      </c>
      <c r="G6">
        <v>62</v>
      </c>
      <c r="H6">
        <v>0</v>
      </c>
      <c r="I6">
        <v>0</v>
      </c>
      <c r="J6">
        <v>6</v>
      </c>
      <c r="K6">
        <v>0</v>
      </c>
      <c r="L6">
        <v>0</v>
      </c>
    </row>
    <row r="7" spans="1:12" x14ac:dyDescent="0.25">
      <c r="A7" t="str">
        <f>"180105"</f>
        <v>180105</v>
      </c>
      <c r="B7" t="s">
        <v>9</v>
      </c>
      <c r="C7" t="s">
        <v>7</v>
      </c>
      <c r="D7">
        <v>2020</v>
      </c>
      <c r="E7">
        <v>1738</v>
      </c>
      <c r="F7">
        <v>1675</v>
      </c>
      <c r="G7">
        <v>63</v>
      </c>
      <c r="H7">
        <v>1</v>
      </c>
      <c r="I7">
        <v>0</v>
      </c>
      <c r="J7">
        <v>3</v>
      </c>
      <c r="K7">
        <v>0</v>
      </c>
      <c r="L7">
        <v>0</v>
      </c>
    </row>
    <row r="8" spans="1:12" x14ac:dyDescent="0.25">
      <c r="A8" t="str">
        <f>"180108"</f>
        <v>180108</v>
      </c>
      <c r="B8" t="s">
        <v>10</v>
      </c>
      <c r="C8" t="s">
        <v>7</v>
      </c>
      <c r="D8">
        <v>16362</v>
      </c>
      <c r="E8">
        <v>13531</v>
      </c>
      <c r="F8">
        <v>13291</v>
      </c>
      <c r="G8">
        <v>240</v>
      </c>
      <c r="H8">
        <v>2</v>
      </c>
      <c r="I8">
        <v>0</v>
      </c>
      <c r="J8">
        <v>86</v>
      </c>
      <c r="K8">
        <v>0</v>
      </c>
      <c r="L8">
        <v>0</v>
      </c>
    </row>
    <row r="9" spans="1:12" s="1" customFormat="1" x14ac:dyDescent="0.25">
      <c r="A9" s="1" t="s">
        <v>11</v>
      </c>
      <c r="D9" s="1">
        <v>63824</v>
      </c>
      <c r="E9" s="1">
        <v>51543</v>
      </c>
      <c r="F9" s="1">
        <v>51126</v>
      </c>
      <c r="G9" s="1">
        <v>417</v>
      </c>
      <c r="H9" s="1">
        <v>1</v>
      </c>
      <c r="I9" s="1">
        <v>0</v>
      </c>
      <c r="J9" s="1">
        <v>218</v>
      </c>
      <c r="K9" s="1">
        <v>0</v>
      </c>
      <c r="L9" s="1">
        <v>0</v>
      </c>
    </row>
    <row r="10" spans="1:12" x14ac:dyDescent="0.25">
      <c r="A10" t="str">
        <f>"180201"</f>
        <v>180201</v>
      </c>
      <c r="B10" t="s">
        <v>12</v>
      </c>
      <c r="C10" t="s">
        <v>13</v>
      </c>
      <c r="D10">
        <v>25949</v>
      </c>
      <c r="E10">
        <v>20886</v>
      </c>
      <c r="F10">
        <v>20710</v>
      </c>
      <c r="G10">
        <v>176</v>
      </c>
      <c r="H10">
        <v>0</v>
      </c>
      <c r="I10">
        <v>0</v>
      </c>
      <c r="J10">
        <v>107</v>
      </c>
      <c r="K10">
        <v>0</v>
      </c>
      <c r="L10">
        <v>0</v>
      </c>
    </row>
    <row r="11" spans="1:12" x14ac:dyDescent="0.25">
      <c r="A11" t="str">
        <f>"180202"</f>
        <v>180202</v>
      </c>
      <c r="B11" t="s">
        <v>14</v>
      </c>
      <c r="C11" t="s">
        <v>13</v>
      </c>
      <c r="D11">
        <v>5940</v>
      </c>
      <c r="E11">
        <v>4753</v>
      </c>
      <c r="F11">
        <v>4718</v>
      </c>
      <c r="G11">
        <v>35</v>
      </c>
      <c r="H11">
        <v>1</v>
      </c>
      <c r="I11">
        <v>0</v>
      </c>
      <c r="J11">
        <v>15</v>
      </c>
      <c r="K11">
        <v>0</v>
      </c>
      <c r="L11">
        <v>0</v>
      </c>
    </row>
    <row r="12" spans="1:12" x14ac:dyDescent="0.25">
      <c r="A12" t="str">
        <f>"180203"</f>
        <v>180203</v>
      </c>
      <c r="B12" t="s">
        <v>15</v>
      </c>
      <c r="C12" t="s">
        <v>13</v>
      </c>
      <c r="D12">
        <v>7666</v>
      </c>
      <c r="E12">
        <v>6299</v>
      </c>
      <c r="F12">
        <v>6250</v>
      </c>
      <c r="G12">
        <v>49</v>
      </c>
      <c r="H12">
        <v>0</v>
      </c>
      <c r="I12">
        <v>0</v>
      </c>
      <c r="J12">
        <v>28</v>
      </c>
      <c r="K12">
        <v>0</v>
      </c>
      <c r="L12">
        <v>0</v>
      </c>
    </row>
    <row r="13" spans="1:12" x14ac:dyDescent="0.25">
      <c r="A13" t="str">
        <f>"180204"</f>
        <v>180204</v>
      </c>
      <c r="B13" t="s">
        <v>16</v>
      </c>
      <c r="C13" t="s">
        <v>13</v>
      </c>
      <c r="D13">
        <v>8968</v>
      </c>
      <c r="E13">
        <v>7233</v>
      </c>
      <c r="F13">
        <v>7191</v>
      </c>
      <c r="G13">
        <v>42</v>
      </c>
      <c r="H13">
        <v>0</v>
      </c>
      <c r="I13">
        <v>0</v>
      </c>
      <c r="J13">
        <v>25</v>
      </c>
      <c r="K13">
        <v>0</v>
      </c>
      <c r="L13">
        <v>0</v>
      </c>
    </row>
    <row r="14" spans="1:12" x14ac:dyDescent="0.25">
      <c r="A14" t="str">
        <f>"180205"</f>
        <v>180205</v>
      </c>
      <c r="B14" t="s">
        <v>17</v>
      </c>
      <c r="C14" t="s">
        <v>13</v>
      </c>
      <c r="D14">
        <v>7677</v>
      </c>
      <c r="E14">
        <v>6098</v>
      </c>
      <c r="F14">
        <v>6035</v>
      </c>
      <c r="G14">
        <v>63</v>
      </c>
      <c r="H14">
        <v>0</v>
      </c>
      <c r="I14">
        <v>0</v>
      </c>
      <c r="J14">
        <v>19</v>
      </c>
      <c r="K14">
        <v>0</v>
      </c>
      <c r="L14">
        <v>0</v>
      </c>
    </row>
    <row r="15" spans="1:12" x14ac:dyDescent="0.25">
      <c r="A15" t="str">
        <f>"180206"</f>
        <v>180206</v>
      </c>
      <c r="B15" t="s">
        <v>18</v>
      </c>
      <c r="C15" t="s">
        <v>13</v>
      </c>
      <c r="D15">
        <v>7624</v>
      </c>
      <c r="E15">
        <v>6274</v>
      </c>
      <c r="F15">
        <v>6222</v>
      </c>
      <c r="G15">
        <v>52</v>
      </c>
      <c r="H15">
        <v>0</v>
      </c>
      <c r="I15">
        <v>0</v>
      </c>
      <c r="J15">
        <v>24</v>
      </c>
      <c r="K15">
        <v>0</v>
      </c>
      <c r="L15">
        <v>0</v>
      </c>
    </row>
    <row r="16" spans="1:12" s="1" customFormat="1" x14ac:dyDescent="0.25">
      <c r="A16" s="1" t="s">
        <v>19</v>
      </c>
      <c r="D16" s="1">
        <v>108814</v>
      </c>
      <c r="E16" s="1">
        <v>89877</v>
      </c>
      <c r="F16" s="1">
        <v>89211</v>
      </c>
      <c r="G16" s="1">
        <v>628</v>
      </c>
      <c r="H16" s="1">
        <v>5</v>
      </c>
      <c r="I16" s="1">
        <v>0</v>
      </c>
      <c r="J16" s="1">
        <v>324</v>
      </c>
      <c r="K16" s="1">
        <v>0</v>
      </c>
      <c r="L16" s="1">
        <v>0</v>
      </c>
    </row>
    <row r="17" spans="1:12" x14ac:dyDescent="0.25">
      <c r="A17" t="str">
        <f>"180501"</f>
        <v>180501</v>
      </c>
      <c r="B17" t="s">
        <v>20</v>
      </c>
      <c r="C17" t="s">
        <v>21</v>
      </c>
      <c r="D17">
        <v>31871</v>
      </c>
      <c r="E17">
        <v>27144</v>
      </c>
      <c r="F17">
        <v>26893</v>
      </c>
      <c r="G17">
        <v>251</v>
      </c>
      <c r="H17">
        <v>1</v>
      </c>
      <c r="I17">
        <v>0</v>
      </c>
      <c r="J17">
        <v>89</v>
      </c>
      <c r="K17">
        <v>0</v>
      </c>
      <c r="L17">
        <v>0</v>
      </c>
    </row>
    <row r="18" spans="1:12" x14ac:dyDescent="0.25">
      <c r="A18" t="str">
        <f>"180502"</f>
        <v>180502</v>
      </c>
      <c r="B18" t="s">
        <v>22</v>
      </c>
      <c r="C18" t="s">
        <v>21</v>
      </c>
      <c r="D18">
        <v>6448</v>
      </c>
      <c r="E18">
        <v>5197</v>
      </c>
      <c r="F18">
        <v>5167</v>
      </c>
      <c r="G18">
        <v>28</v>
      </c>
      <c r="H18">
        <v>0</v>
      </c>
      <c r="I18">
        <v>0</v>
      </c>
      <c r="J18">
        <v>5</v>
      </c>
      <c r="K18">
        <v>0</v>
      </c>
      <c r="L18">
        <v>0</v>
      </c>
    </row>
    <row r="19" spans="1:12" x14ac:dyDescent="0.25">
      <c r="A19" t="str">
        <f>"180503"</f>
        <v>180503</v>
      </c>
      <c r="B19" t="s">
        <v>23</v>
      </c>
      <c r="C19" t="s">
        <v>21</v>
      </c>
      <c r="D19">
        <v>8850</v>
      </c>
      <c r="E19">
        <v>7055</v>
      </c>
      <c r="F19">
        <v>6999</v>
      </c>
      <c r="G19">
        <v>46</v>
      </c>
      <c r="H19">
        <v>0</v>
      </c>
      <c r="I19">
        <v>0</v>
      </c>
      <c r="J19">
        <v>113</v>
      </c>
      <c r="K19">
        <v>0</v>
      </c>
      <c r="L19">
        <v>0</v>
      </c>
    </row>
    <row r="20" spans="1:12" x14ac:dyDescent="0.25">
      <c r="A20" t="str">
        <f>"180504"</f>
        <v>180504</v>
      </c>
      <c r="B20" t="s">
        <v>24</v>
      </c>
      <c r="C20" t="s">
        <v>21</v>
      </c>
      <c r="D20">
        <v>16027</v>
      </c>
      <c r="E20">
        <v>13066</v>
      </c>
      <c r="F20">
        <v>13008</v>
      </c>
      <c r="G20">
        <v>44</v>
      </c>
      <c r="H20">
        <v>0</v>
      </c>
      <c r="I20">
        <v>0</v>
      </c>
      <c r="J20">
        <v>25</v>
      </c>
      <c r="K20">
        <v>0</v>
      </c>
      <c r="L20">
        <v>0</v>
      </c>
    </row>
    <row r="21" spans="1:12" x14ac:dyDescent="0.25">
      <c r="A21" t="str">
        <f>"180505"</f>
        <v>180505</v>
      </c>
      <c r="B21" t="s">
        <v>25</v>
      </c>
      <c r="C21" t="s">
        <v>21</v>
      </c>
      <c r="D21">
        <v>8690</v>
      </c>
      <c r="E21">
        <v>7134</v>
      </c>
      <c r="F21">
        <v>7089</v>
      </c>
      <c r="G21">
        <v>45</v>
      </c>
      <c r="H21">
        <v>0</v>
      </c>
      <c r="I21">
        <v>0</v>
      </c>
      <c r="J21">
        <v>13</v>
      </c>
      <c r="K21">
        <v>0</v>
      </c>
      <c r="L21">
        <v>0</v>
      </c>
    </row>
    <row r="22" spans="1:12" x14ac:dyDescent="0.25">
      <c r="A22" t="str">
        <f>"180506"</f>
        <v>180506</v>
      </c>
      <c r="B22" t="s">
        <v>26</v>
      </c>
      <c r="C22" t="s">
        <v>21</v>
      </c>
      <c r="D22">
        <v>1758</v>
      </c>
      <c r="E22">
        <v>1470</v>
      </c>
      <c r="F22">
        <v>1448</v>
      </c>
      <c r="G22">
        <v>22</v>
      </c>
      <c r="H22">
        <v>3</v>
      </c>
      <c r="I22">
        <v>0</v>
      </c>
      <c r="J22">
        <v>3</v>
      </c>
      <c r="K22">
        <v>0</v>
      </c>
      <c r="L22">
        <v>0</v>
      </c>
    </row>
    <row r="23" spans="1:12" x14ac:dyDescent="0.25">
      <c r="A23" t="str">
        <f>"180507"</f>
        <v>180507</v>
      </c>
      <c r="B23" t="s">
        <v>27</v>
      </c>
      <c r="C23" t="s">
        <v>21</v>
      </c>
      <c r="D23">
        <v>8721</v>
      </c>
      <c r="E23">
        <v>7181</v>
      </c>
      <c r="F23">
        <v>7122</v>
      </c>
      <c r="G23">
        <v>58</v>
      </c>
      <c r="H23">
        <v>0</v>
      </c>
      <c r="I23">
        <v>0</v>
      </c>
      <c r="J23">
        <v>18</v>
      </c>
      <c r="K23">
        <v>0</v>
      </c>
      <c r="L23">
        <v>0</v>
      </c>
    </row>
    <row r="24" spans="1:12" x14ac:dyDescent="0.25">
      <c r="A24" t="str">
        <f>"180508"</f>
        <v>180508</v>
      </c>
      <c r="B24" t="s">
        <v>28</v>
      </c>
      <c r="C24" t="s">
        <v>21</v>
      </c>
      <c r="D24">
        <v>5312</v>
      </c>
      <c r="E24">
        <v>4274</v>
      </c>
      <c r="F24">
        <v>4218</v>
      </c>
      <c r="G24">
        <v>47</v>
      </c>
      <c r="H24">
        <v>1</v>
      </c>
      <c r="I24">
        <v>0</v>
      </c>
      <c r="J24">
        <v>11</v>
      </c>
      <c r="K24">
        <v>0</v>
      </c>
      <c r="L24">
        <v>0</v>
      </c>
    </row>
    <row r="25" spans="1:12" x14ac:dyDescent="0.25">
      <c r="A25" t="str">
        <f>"180509"</f>
        <v>180509</v>
      </c>
      <c r="B25" t="s">
        <v>29</v>
      </c>
      <c r="C25" t="s">
        <v>21</v>
      </c>
      <c r="D25">
        <v>12081</v>
      </c>
      <c r="E25">
        <v>9946</v>
      </c>
      <c r="F25">
        <v>9924</v>
      </c>
      <c r="G25">
        <v>20</v>
      </c>
      <c r="H25">
        <v>0</v>
      </c>
      <c r="I25">
        <v>0</v>
      </c>
      <c r="J25">
        <v>32</v>
      </c>
      <c r="K25">
        <v>0</v>
      </c>
      <c r="L25">
        <v>0</v>
      </c>
    </row>
    <row r="26" spans="1:12" x14ac:dyDescent="0.25">
      <c r="A26" t="str">
        <f>"180511"</f>
        <v>180511</v>
      </c>
      <c r="B26" t="s">
        <v>30</v>
      </c>
      <c r="C26" t="s">
        <v>21</v>
      </c>
      <c r="D26">
        <v>9056</v>
      </c>
      <c r="E26">
        <v>7410</v>
      </c>
      <c r="F26">
        <v>7343</v>
      </c>
      <c r="G26">
        <v>67</v>
      </c>
      <c r="H26">
        <v>0</v>
      </c>
      <c r="I26">
        <v>0</v>
      </c>
      <c r="J26">
        <v>15</v>
      </c>
      <c r="K26">
        <v>0</v>
      </c>
      <c r="L26">
        <v>0</v>
      </c>
    </row>
    <row r="27" spans="1:12" s="1" customFormat="1" x14ac:dyDescent="0.25">
      <c r="A27" s="1" t="s">
        <v>31</v>
      </c>
      <c r="D27" s="1">
        <v>109145</v>
      </c>
      <c r="E27" s="1">
        <v>88458</v>
      </c>
      <c r="F27" s="1">
        <v>87869</v>
      </c>
      <c r="G27" s="1">
        <v>581</v>
      </c>
      <c r="H27" s="1">
        <v>2</v>
      </c>
      <c r="I27" s="1">
        <v>0</v>
      </c>
      <c r="J27" s="1">
        <v>386</v>
      </c>
      <c r="K27" s="1">
        <v>0</v>
      </c>
      <c r="L27" s="1">
        <v>0</v>
      </c>
    </row>
    <row r="28" spans="1:12" x14ac:dyDescent="0.25">
      <c r="A28" t="str">
        <f>"180701"</f>
        <v>180701</v>
      </c>
      <c r="B28" t="s">
        <v>32</v>
      </c>
      <c r="C28" t="s">
        <v>33</v>
      </c>
      <c r="D28">
        <v>13371</v>
      </c>
      <c r="E28">
        <v>10829</v>
      </c>
      <c r="F28">
        <v>10782</v>
      </c>
      <c r="G28">
        <v>47</v>
      </c>
      <c r="H28">
        <v>1</v>
      </c>
      <c r="I28">
        <v>0</v>
      </c>
      <c r="J28">
        <v>30</v>
      </c>
      <c r="K28">
        <v>0</v>
      </c>
      <c r="L28">
        <v>0</v>
      </c>
    </row>
    <row r="29" spans="1:12" x14ac:dyDescent="0.25">
      <c r="A29" t="str">
        <f>"180702"</f>
        <v>180702</v>
      </c>
      <c r="B29" t="s">
        <v>34</v>
      </c>
      <c r="C29" t="s">
        <v>33</v>
      </c>
      <c r="D29">
        <v>13901</v>
      </c>
      <c r="E29">
        <v>11354</v>
      </c>
      <c r="F29">
        <v>11270</v>
      </c>
      <c r="G29">
        <v>84</v>
      </c>
      <c r="H29">
        <v>0</v>
      </c>
      <c r="I29">
        <v>0</v>
      </c>
      <c r="J29">
        <v>42</v>
      </c>
      <c r="K29">
        <v>0</v>
      </c>
      <c r="L29">
        <v>0</v>
      </c>
    </row>
    <row r="30" spans="1:12" x14ac:dyDescent="0.25">
      <c r="A30" t="str">
        <f>"180703"</f>
        <v>180703</v>
      </c>
      <c r="B30" t="s">
        <v>35</v>
      </c>
      <c r="C30" t="s">
        <v>33</v>
      </c>
      <c r="D30">
        <v>10346</v>
      </c>
      <c r="E30">
        <v>8289</v>
      </c>
      <c r="F30">
        <v>8217</v>
      </c>
      <c r="G30">
        <v>72</v>
      </c>
      <c r="H30">
        <v>1</v>
      </c>
      <c r="I30">
        <v>0</v>
      </c>
      <c r="J30">
        <v>149</v>
      </c>
      <c r="K30">
        <v>0</v>
      </c>
      <c r="L30">
        <v>0</v>
      </c>
    </row>
    <row r="31" spans="1:12" x14ac:dyDescent="0.25">
      <c r="A31" t="str">
        <f>"180704"</f>
        <v>180704</v>
      </c>
      <c r="B31" t="s">
        <v>36</v>
      </c>
      <c r="C31" t="s">
        <v>33</v>
      </c>
      <c r="D31">
        <v>14868</v>
      </c>
      <c r="E31">
        <v>12108</v>
      </c>
      <c r="F31">
        <v>12038</v>
      </c>
      <c r="G31">
        <v>68</v>
      </c>
      <c r="H31">
        <v>0</v>
      </c>
      <c r="I31">
        <v>0</v>
      </c>
      <c r="J31">
        <v>27</v>
      </c>
      <c r="K31">
        <v>0</v>
      </c>
      <c r="L31">
        <v>0</v>
      </c>
    </row>
    <row r="32" spans="1:12" x14ac:dyDescent="0.25">
      <c r="A32" t="str">
        <f>"180705"</f>
        <v>180705</v>
      </c>
      <c r="B32" t="s">
        <v>37</v>
      </c>
      <c r="C32" t="s">
        <v>33</v>
      </c>
      <c r="D32">
        <v>11093</v>
      </c>
      <c r="E32">
        <v>8922</v>
      </c>
      <c r="F32">
        <v>8832</v>
      </c>
      <c r="G32">
        <v>90</v>
      </c>
      <c r="H32">
        <v>0</v>
      </c>
      <c r="I32">
        <v>0</v>
      </c>
      <c r="J32">
        <v>26</v>
      </c>
      <c r="K32">
        <v>0</v>
      </c>
      <c r="L32">
        <v>0</v>
      </c>
    </row>
    <row r="33" spans="1:12" x14ac:dyDescent="0.25">
      <c r="A33" t="str">
        <f>"180706"</f>
        <v>180706</v>
      </c>
      <c r="B33" t="s">
        <v>38</v>
      </c>
      <c r="C33" t="s">
        <v>33</v>
      </c>
      <c r="D33">
        <v>5432</v>
      </c>
      <c r="E33">
        <v>4423</v>
      </c>
      <c r="F33">
        <v>4405</v>
      </c>
      <c r="G33">
        <v>18</v>
      </c>
      <c r="H33">
        <v>0</v>
      </c>
      <c r="I33">
        <v>0</v>
      </c>
      <c r="J33">
        <v>14</v>
      </c>
      <c r="K33">
        <v>0</v>
      </c>
      <c r="L33">
        <v>0</v>
      </c>
    </row>
    <row r="34" spans="1:12" x14ac:dyDescent="0.25">
      <c r="A34" t="str">
        <f>"180707"</f>
        <v>180707</v>
      </c>
      <c r="B34" t="s">
        <v>39</v>
      </c>
      <c r="C34" t="s">
        <v>33</v>
      </c>
      <c r="D34">
        <v>13387</v>
      </c>
      <c r="E34">
        <v>10956</v>
      </c>
      <c r="F34">
        <v>10850</v>
      </c>
      <c r="G34">
        <v>106</v>
      </c>
      <c r="H34">
        <v>0</v>
      </c>
      <c r="I34">
        <v>0</v>
      </c>
      <c r="J34">
        <v>33</v>
      </c>
      <c r="K34">
        <v>0</v>
      </c>
      <c r="L34">
        <v>0</v>
      </c>
    </row>
    <row r="35" spans="1:12" x14ac:dyDescent="0.25">
      <c r="A35" t="str">
        <f>"180708"</f>
        <v>180708</v>
      </c>
      <c r="B35" t="s">
        <v>40</v>
      </c>
      <c r="C35" t="s">
        <v>33</v>
      </c>
      <c r="D35">
        <v>15351</v>
      </c>
      <c r="E35">
        <v>12383</v>
      </c>
      <c r="F35">
        <v>12331</v>
      </c>
      <c r="G35">
        <v>52</v>
      </c>
      <c r="H35">
        <v>0</v>
      </c>
      <c r="I35">
        <v>0</v>
      </c>
      <c r="J35">
        <v>32</v>
      </c>
      <c r="K35">
        <v>0</v>
      </c>
      <c r="L35">
        <v>0</v>
      </c>
    </row>
    <row r="36" spans="1:12" x14ac:dyDescent="0.25">
      <c r="A36" t="str">
        <f>"180709"</f>
        <v>180709</v>
      </c>
      <c r="B36" t="s">
        <v>41</v>
      </c>
      <c r="C36" t="s">
        <v>33</v>
      </c>
      <c r="D36">
        <v>9323</v>
      </c>
      <c r="E36">
        <v>7510</v>
      </c>
      <c r="F36">
        <v>7472</v>
      </c>
      <c r="G36">
        <v>32</v>
      </c>
      <c r="H36">
        <v>0</v>
      </c>
      <c r="I36">
        <v>0</v>
      </c>
      <c r="J36">
        <v>24</v>
      </c>
      <c r="K36">
        <v>0</v>
      </c>
      <c r="L36">
        <v>0</v>
      </c>
    </row>
    <row r="37" spans="1:12" x14ac:dyDescent="0.25">
      <c r="A37" t="str">
        <f>"180710"</f>
        <v>180710</v>
      </c>
      <c r="B37" t="s">
        <v>42</v>
      </c>
      <c r="C37" t="s">
        <v>33</v>
      </c>
      <c r="D37">
        <v>2073</v>
      </c>
      <c r="E37">
        <v>1684</v>
      </c>
      <c r="F37">
        <v>1672</v>
      </c>
      <c r="G37">
        <v>12</v>
      </c>
      <c r="H37">
        <v>0</v>
      </c>
      <c r="I37">
        <v>0</v>
      </c>
      <c r="J37">
        <v>9</v>
      </c>
      <c r="K37">
        <v>0</v>
      </c>
      <c r="L37">
        <v>0</v>
      </c>
    </row>
    <row r="38" spans="1:12" s="1" customFormat="1" x14ac:dyDescent="0.25">
      <c r="A38" s="1" t="s">
        <v>43</v>
      </c>
      <c r="D38" s="1">
        <v>88791</v>
      </c>
      <c r="E38" s="1">
        <v>73326</v>
      </c>
      <c r="F38" s="1">
        <v>72769</v>
      </c>
      <c r="G38" s="1">
        <v>555</v>
      </c>
      <c r="H38" s="1">
        <v>1</v>
      </c>
      <c r="I38" s="1">
        <v>0</v>
      </c>
      <c r="J38" s="1">
        <v>247</v>
      </c>
      <c r="K38" s="1">
        <v>0</v>
      </c>
      <c r="L38" s="1">
        <v>0</v>
      </c>
    </row>
    <row r="39" spans="1:12" x14ac:dyDescent="0.25">
      <c r="A39" t="str">
        <f>"181701"</f>
        <v>181701</v>
      </c>
      <c r="B39" t="s">
        <v>44</v>
      </c>
      <c r="C39" t="s">
        <v>45</v>
      </c>
      <c r="D39">
        <v>33266</v>
      </c>
      <c r="E39">
        <v>28328</v>
      </c>
      <c r="F39">
        <v>28043</v>
      </c>
      <c r="G39">
        <v>285</v>
      </c>
      <c r="H39">
        <v>0</v>
      </c>
      <c r="I39">
        <v>0</v>
      </c>
      <c r="J39">
        <v>98</v>
      </c>
      <c r="K39">
        <v>0</v>
      </c>
      <c r="L39">
        <v>0</v>
      </c>
    </row>
    <row r="40" spans="1:12" x14ac:dyDescent="0.25">
      <c r="A40" t="str">
        <f>"181702"</f>
        <v>181702</v>
      </c>
      <c r="B40" t="s">
        <v>46</v>
      </c>
      <c r="C40" t="s">
        <v>45</v>
      </c>
      <c r="D40">
        <v>4427</v>
      </c>
      <c r="E40">
        <v>3509</v>
      </c>
      <c r="F40">
        <v>3497</v>
      </c>
      <c r="G40">
        <v>10</v>
      </c>
      <c r="H40">
        <v>0</v>
      </c>
      <c r="I40">
        <v>0</v>
      </c>
      <c r="J40">
        <v>10</v>
      </c>
      <c r="K40">
        <v>0</v>
      </c>
      <c r="L40">
        <v>0</v>
      </c>
    </row>
    <row r="41" spans="1:12" x14ac:dyDescent="0.25">
      <c r="A41" t="str">
        <f>"181703"</f>
        <v>181703</v>
      </c>
      <c r="B41" t="s">
        <v>47</v>
      </c>
      <c r="C41" t="s">
        <v>45</v>
      </c>
      <c r="D41">
        <v>5344</v>
      </c>
      <c r="E41">
        <v>4222</v>
      </c>
      <c r="F41">
        <v>4207</v>
      </c>
      <c r="G41">
        <v>15</v>
      </c>
      <c r="H41">
        <v>0</v>
      </c>
      <c r="I41">
        <v>0</v>
      </c>
      <c r="J41">
        <v>19</v>
      </c>
      <c r="K41">
        <v>0</v>
      </c>
      <c r="L41">
        <v>0</v>
      </c>
    </row>
    <row r="42" spans="1:12" x14ac:dyDescent="0.25">
      <c r="A42" t="str">
        <f>"181704"</f>
        <v>181704</v>
      </c>
      <c r="B42" t="s">
        <v>48</v>
      </c>
      <c r="C42" t="s">
        <v>45</v>
      </c>
      <c r="D42">
        <v>4180</v>
      </c>
      <c r="E42">
        <v>3603</v>
      </c>
      <c r="F42">
        <v>3574</v>
      </c>
      <c r="G42">
        <v>29</v>
      </c>
      <c r="H42">
        <v>0</v>
      </c>
      <c r="I42">
        <v>0</v>
      </c>
      <c r="J42">
        <v>5</v>
      </c>
      <c r="K42">
        <v>0</v>
      </c>
      <c r="L42">
        <v>0</v>
      </c>
    </row>
    <row r="43" spans="1:12" x14ac:dyDescent="0.25">
      <c r="A43" t="str">
        <f>"181705"</f>
        <v>181705</v>
      </c>
      <c r="B43" t="s">
        <v>49</v>
      </c>
      <c r="C43" t="s">
        <v>45</v>
      </c>
      <c r="D43">
        <v>17945</v>
      </c>
      <c r="E43">
        <v>14449</v>
      </c>
      <c r="F43">
        <v>14388</v>
      </c>
      <c r="G43">
        <v>61</v>
      </c>
      <c r="H43">
        <v>0</v>
      </c>
      <c r="I43">
        <v>0</v>
      </c>
      <c r="J43">
        <v>51</v>
      </c>
      <c r="K43">
        <v>0</v>
      </c>
      <c r="L43">
        <v>0</v>
      </c>
    </row>
    <row r="44" spans="1:12" x14ac:dyDescent="0.25">
      <c r="A44" t="str">
        <f>"181706"</f>
        <v>181706</v>
      </c>
      <c r="B44" t="s">
        <v>50</v>
      </c>
      <c r="C44" t="s">
        <v>45</v>
      </c>
      <c r="D44">
        <v>1971</v>
      </c>
      <c r="E44">
        <v>1584</v>
      </c>
      <c r="F44">
        <v>1559</v>
      </c>
      <c r="G44">
        <v>25</v>
      </c>
      <c r="H44">
        <v>0</v>
      </c>
      <c r="I44">
        <v>0</v>
      </c>
      <c r="J44">
        <v>5</v>
      </c>
      <c r="K44">
        <v>0</v>
      </c>
      <c r="L44">
        <v>0</v>
      </c>
    </row>
    <row r="45" spans="1:12" x14ac:dyDescent="0.25">
      <c r="A45" t="str">
        <f>"181707"</f>
        <v>181707</v>
      </c>
      <c r="B45" t="s">
        <v>51</v>
      </c>
      <c r="C45" t="s">
        <v>45</v>
      </c>
      <c r="D45">
        <v>12684</v>
      </c>
      <c r="E45">
        <v>10376</v>
      </c>
      <c r="F45">
        <v>10298</v>
      </c>
      <c r="G45">
        <v>78</v>
      </c>
      <c r="H45">
        <v>1</v>
      </c>
      <c r="I45">
        <v>0</v>
      </c>
      <c r="J45">
        <v>34</v>
      </c>
      <c r="K45">
        <v>0</v>
      </c>
      <c r="L45">
        <v>0</v>
      </c>
    </row>
    <row r="46" spans="1:12" x14ac:dyDescent="0.25">
      <c r="A46" t="str">
        <f>"181708"</f>
        <v>181708</v>
      </c>
      <c r="B46" t="s">
        <v>52</v>
      </c>
      <c r="C46" t="s">
        <v>45</v>
      </c>
      <c r="D46">
        <v>8974</v>
      </c>
      <c r="E46">
        <v>7255</v>
      </c>
      <c r="F46">
        <v>7203</v>
      </c>
      <c r="G46">
        <v>52</v>
      </c>
      <c r="H46">
        <v>0</v>
      </c>
      <c r="I46">
        <v>0</v>
      </c>
      <c r="J46">
        <v>25</v>
      </c>
      <c r="K46">
        <v>0</v>
      </c>
      <c r="L46">
        <v>0</v>
      </c>
    </row>
    <row r="47" spans="1:12" s="1" customFormat="1" x14ac:dyDescent="0.25">
      <c r="A47" s="1" t="s">
        <v>53</v>
      </c>
      <c r="D47" s="1">
        <v>25654</v>
      </c>
      <c r="E47" s="1">
        <v>21315</v>
      </c>
      <c r="F47" s="1">
        <v>20938</v>
      </c>
      <c r="G47" s="1">
        <v>374</v>
      </c>
      <c r="H47" s="1">
        <v>2</v>
      </c>
      <c r="I47" s="1">
        <v>1</v>
      </c>
      <c r="J47" s="1">
        <v>76</v>
      </c>
      <c r="K47" s="1">
        <v>0</v>
      </c>
      <c r="L47" s="1">
        <v>0</v>
      </c>
    </row>
    <row r="48" spans="1:12" x14ac:dyDescent="0.25">
      <c r="A48" t="str">
        <f>"182101"</f>
        <v>182101</v>
      </c>
      <c r="B48" t="s">
        <v>54</v>
      </c>
      <c r="C48" t="s">
        <v>55</v>
      </c>
      <c r="D48">
        <v>3123</v>
      </c>
      <c r="E48">
        <v>2570</v>
      </c>
      <c r="F48">
        <v>2544</v>
      </c>
      <c r="G48">
        <v>26</v>
      </c>
      <c r="H48">
        <v>2</v>
      </c>
      <c r="I48">
        <v>0</v>
      </c>
      <c r="J48">
        <v>6</v>
      </c>
      <c r="K48">
        <v>0</v>
      </c>
      <c r="L48">
        <v>0</v>
      </c>
    </row>
    <row r="49" spans="1:12" x14ac:dyDescent="0.25">
      <c r="A49" t="str">
        <f>"182102"</f>
        <v>182102</v>
      </c>
      <c r="B49" t="s">
        <v>56</v>
      </c>
      <c r="C49" t="s">
        <v>55</v>
      </c>
      <c r="D49">
        <v>1769</v>
      </c>
      <c r="E49">
        <v>1499</v>
      </c>
      <c r="F49">
        <v>1393</v>
      </c>
      <c r="G49">
        <v>104</v>
      </c>
      <c r="H49">
        <v>0</v>
      </c>
      <c r="I49">
        <v>0</v>
      </c>
      <c r="J49">
        <v>5</v>
      </c>
      <c r="K49">
        <v>0</v>
      </c>
      <c r="L49">
        <v>0</v>
      </c>
    </row>
    <row r="50" spans="1:12" x14ac:dyDescent="0.25">
      <c r="A50" t="str">
        <f>"182103"</f>
        <v>182103</v>
      </c>
      <c r="B50" t="s">
        <v>57</v>
      </c>
      <c r="C50" t="s">
        <v>55</v>
      </c>
      <c r="D50">
        <v>10712</v>
      </c>
      <c r="E50">
        <v>8935</v>
      </c>
      <c r="F50">
        <v>8841</v>
      </c>
      <c r="G50">
        <v>94</v>
      </c>
      <c r="H50">
        <v>0</v>
      </c>
      <c r="I50">
        <v>0</v>
      </c>
      <c r="J50">
        <v>40</v>
      </c>
      <c r="K50">
        <v>0</v>
      </c>
      <c r="L50">
        <v>0</v>
      </c>
    </row>
    <row r="51" spans="1:12" x14ac:dyDescent="0.25">
      <c r="A51" t="str">
        <f>"182104"</f>
        <v>182104</v>
      </c>
      <c r="B51" t="s">
        <v>58</v>
      </c>
      <c r="C51" t="s">
        <v>55</v>
      </c>
      <c r="D51">
        <v>4763</v>
      </c>
      <c r="E51">
        <v>3909</v>
      </c>
      <c r="F51">
        <v>3861</v>
      </c>
      <c r="G51">
        <v>48</v>
      </c>
      <c r="H51">
        <v>0</v>
      </c>
      <c r="I51">
        <v>1</v>
      </c>
      <c r="J51">
        <v>10</v>
      </c>
      <c r="K51">
        <v>0</v>
      </c>
      <c r="L51">
        <v>0</v>
      </c>
    </row>
    <row r="52" spans="1:12" x14ac:dyDescent="0.25">
      <c r="A52" t="str">
        <f>"182105"</f>
        <v>182105</v>
      </c>
      <c r="B52" t="s">
        <v>59</v>
      </c>
      <c r="C52" t="s">
        <v>55</v>
      </c>
      <c r="D52">
        <v>5287</v>
      </c>
      <c r="E52">
        <v>4402</v>
      </c>
      <c r="F52">
        <v>4299</v>
      </c>
      <c r="G52">
        <v>102</v>
      </c>
      <c r="H52">
        <v>0</v>
      </c>
      <c r="I52">
        <v>0</v>
      </c>
      <c r="J52">
        <v>15</v>
      </c>
      <c r="K52">
        <v>0</v>
      </c>
      <c r="L52">
        <v>0</v>
      </c>
    </row>
    <row r="53" spans="1:12" s="1" customFormat="1" x14ac:dyDescent="0.25">
      <c r="A53" s="1" t="s">
        <v>60</v>
      </c>
      <c r="D53"/>
      <c r="E53"/>
      <c r="F53"/>
      <c r="G53"/>
      <c r="H53"/>
      <c r="I53"/>
      <c r="J53"/>
      <c r="K53"/>
      <c r="L53"/>
    </row>
    <row r="54" spans="1:12" s="2" customFormat="1" x14ac:dyDescent="0.25">
      <c r="A54" t="str">
        <f>"186101"</f>
        <v>186101</v>
      </c>
      <c r="B54" t="s">
        <v>61</v>
      </c>
      <c r="C54" t="s">
        <v>8</v>
      </c>
      <c r="D54">
        <v>42349</v>
      </c>
      <c r="E54">
        <v>35431</v>
      </c>
      <c r="F54">
        <v>35248</v>
      </c>
      <c r="G54">
        <v>183</v>
      </c>
      <c r="H54">
        <v>1</v>
      </c>
      <c r="I54">
        <v>0</v>
      </c>
      <c r="J54">
        <v>120</v>
      </c>
      <c r="K54">
        <v>0</v>
      </c>
      <c r="L54">
        <v>0</v>
      </c>
    </row>
    <row r="55" spans="1:12" s="1" customFormat="1" x14ac:dyDescent="0.25">
      <c r="A55" s="1" t="s">
        <v>62</v>
      </c>
      <c r="D55" s="1">
        <v>459310</v>
      </c>
      <c r="E55" s="1">
        <v>377137</v>
      </c>
      <c r="F55" s="1">
        <v>373982</v>
      </c>
      <c r="G55" s="1">
        <v>3103</v>
      </c>
      <c r="H55" s="1">
        <v>15</v>
      </c>
      <c r="I55" s="1">
        <v>1</v>
      </c>
      <c r="J55" s="1">
        <v>1466</v>
      </c>
      <c r="K55" s="1">
        <v>0</v>
      </c>
      <c r="L55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rejestr_wyborcow_2019_kw_1_2019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Filipek</dc:creator>
  <cp:lastModifiedBy>Marcin Filipek</cp:lastModifiedBy>
  <dcterms:created xsi:type="dcterms:W3CDTF">2019-04-15T09:52:44Z</dcterms:created>
  <dcterms:modified xsi:type="dcterms:W3CDTF">2025-01-13T06:45:52Z</dcterms:modified>
</cp:coreProperties>
</file>